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1 Loaded Labor Rate" sheetId="2" state="visible" r:id="rId4"/>
    <sheet name="2 Three Rates" sheetId="3" state="visible" r:id="rId5"/>
    <sheet name="3 Four Streams" sheetId="4" state="visible" r:id="rId6"/>
    <sheet name="4 Markup to Margin" sheetId="5" state="visible" r:id="rId7"/>
    <sheet name="5 Cash Map" sheetId="6" state="visible" r:id="rId8"/>
    <sheet name="6 Flat Rate Builder" sheetId="7" state="visible" r:id="rId9"/>
    <sheet name="7 Monday Dashboard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<sst xmlns="http://schemas.openxmlformats.org/spreadsheetml/2006/main" count="247" uniqueCount="203">
  <si>
    <t xml:space="preserve">The HVAC Owner's Toolkit</t>
  </si>
  <si>
    <t xml:space="preserve">Seven worksheets that run every calculation in The HVAC Bookkeeper on your own numbers.</t>
  </si>
  <si>
    <t xml:space="preserve">WHAT THIS IS</t>
  </si>
  <si>
    <t xml:space="preserve">Every figure in the book is built from a small number of numbers that are yours and nobody else’s.</t>
  </si>
  <si>
    <t xml:space="preserve">These seven sheets do the arithmetic for you. Enter your own figures once and they return your own answers.</t>
  </si>
  <si>
    <t xml:space="preserve">THE SEVEN SHEETS</t>
  </si>
  <si>
    <t xml:space="preserve">1  Loaded Labor Rate      —  chapter 3. What one paid hour of each pay band actually costs you.</t>
  </si>
  <si>
    <t xml:space="preserve">2  Three Rates            —  chapter 3. Cost of a billable hour, break-even rate, target rate. Start here after sheet 1.</t>
  </si>
  <si>
    <t xml:space="preserve">3  Four Streams           —  chapter 2. Which of repair, install, maintenance and after-hours is paying for the others.</t>
  </si>
  <si>
    <t xml:space="preserve">4  Markup to Margin       —  chapter 4. The divisor, built in, so the error can never enter your quotes again.</t>
  </si>
  <si>
    <t xml:space="preserve">5  Cash Map               —  chapter 9. Thirteen weeks, so you find the week that stops your trucks before it does.</t>
  </si>
  <si>
    <t xml:space="preserve">6  Flat Rate Builder      —  chapter 13. Your forty most frequent tasks, priced from your own costs.</t>
  </si>
  <si>
    <t xml:space="preserve">7  Monday Dashboard       —  chapter 16. Nine numbers, one page, twenty minutes a week.</t>
  </si>
  <si>
    <t xml:space="preserve">HOW THE COLOURS WORK</t>
  </si>
  <si>
    <t xml:space="preserve">Shaded yellow  —  type your own number here. These are the only cells you should change.</t>
  </si>
  <si>
    <t xml:space="preserve">Grey column    —  the worked example from the book. Leave it; use it to check your own figures reconcile.</t>
  </si>
  <si>
    <t xml:space="preserve">Black text     —  a formula. Overwriting it breaks the sheet.</t>
  </si>
  <si>
    <t xml:space="preserve">Green text     —  a figure pulled from another sheet in this workbook.</t>
  </si>
  <si>
    <t xml:space="preserve">THE ORDER TO DO THEM IN</t>
  </si>
  <si>
    <t xml:space="preserve">Sheets 1 and 2 are the ones that change what you charge. They need only your payroll file and can be done tonight.</t>
  </si>
  <si>
    <t xml:space="preserve">Sheet 3 wants a year of revenue split four ways, so it is easiest after an afternoon with your invoices.</t>
  </si>
  <si>
    <t xml:space="preserve">The rest follow from those three.</t>
  </si>
  <si>
    <t xml:space="preserve">A NOTE ON THE EXAMPLE</t>
  </si>
  <si>
    <t xml:space="preserve">Marcus Delaney is a composite, not a real contractor. His figures are internally consistent and can be</t>
  </si>
  <si>
    <t xml:space="preserve">checked with a calculator, but they are a worked illustration — not a benchmark you have to meet.</t>
  </si>
  <si>
    <t xml:space="preserve">Paperkeel Press  ·  The Commercial Small Business Guides  ·  First edition, 2026</t>
  </si>
  <si>
    <t xml:space="preserve">1  ·  Loaded Labor Rate</t>
  </si>
  <si>
    <t xml:space="preserve">Chapter three. One column per pay band. Every line is dollars per PAID hour — annual cost ÷ hours you pay for (2,080 for a full-timer before overtime).</t>
  </si>
  <si>
    <t xml:space="preserve">HOW TO USE THIS SHEET</t>
  </si>
  <si>
    <t xml:space="preserve">Shaded yellow = type your own number here.</t>
  </si>
  <si>
    <t xml:space="preserve">Grey column = the worked example from the book (Marcus Delaney). Leave it alone; use it to check your own.</t>
  </si>
  <si>
    <t xml:space="preserve">Everything else is a formula. Do not overwrite it.</t>
  </si>
  <si>
    <t xml:space="preserve">Line</t>
  </si>
  <si>
    <t xml:space="preserve">Example (Marcus, mid)</t>
  </si>
  <si>
    <t xml:space="preserve">Your band 1</t>
  </si>
  <si>
    <t xml:space="preserve">Your band 2</t>
  </si>
  <si>
    <t xml:space="preserve">Your band 3</t>
  </si>
  <si>
    <t xml:space="preserve">Base wage</t>
  </si>
  <si>
    <t xml:space="preserve">Employer payroll taxes (FICA, FUTA, SUTA)</t>
  </si>
  <si>
    <t xml:space="preserve">Workers' compensation</t>
  </si>
  <si>
    <t xml:space="preserve">Health contribution</t>
  </si>
  <si>
    <t xml:space="preserve">Employer retirement match</t>
  </si>
  <si>
    <t xml:space="preserve">Paid time off and holidays</t>
  </si>
  <si>
    <t xml:space="preserve">Uniforms, laundry, phone</t>
  </si>
  <si>
    <t xml:space="preserve">Tablet and field-service software seat</t>
  </si>
  <si>
    <t xml:space="preserve">Tools, meters, gauges</t>
  </si>
  <si>
    <t xml:space="preserve">Training, EPA and NATE recertification</t>
  </si>
  <si>
    <t xml:space="preserve">General liability allocation</t>
  </si>
  <si>
    <t xml:space="preserve">True cost per paid hour</t>
  </si>
  <si>
    <t xml:space="preserve">Now weight them by who actually runs the calls</t>
  </si>
  <si>
    <t xml:space="preserve">Band</t>
  </si>
  <si>
    <t xml:space="preserve">Cost per paid hour</t>
  </si>
  <si>
    <t xml:space="preserve">Share of calls</t>
  </si>
  <si>
    <t xml:space="preserve">Weighted</t>
  </si>
  <si>
    <t xml:space="preserve">WEIGHTED LOADED COST  —  carry this to sheet 2, line A</t>
  </si>
  <si>
    <t xml:space="preserve">The share column must total 100%. Marcus’s three bands come out at $39.10, $47.80 and $56.20.</t>
  </si>
  <si>
    <t xml:space="preserve">2  ·  The Three Rates</t>
  </si>
  <si>
    <t xml:space="preserve">Chapter three. Nine lines, and they decide every price in your book. Line A comes from sheet 1 automatically.</t>
  </si>
  <si>
    <t xml:space="preserve">Example (Marcus)</t>
  </si>
  <si>
    <t xml:space="preserve">Yours</t>
  </si>
  <si>
    <t xml:space="preserve">A</t>
  </si>
  <si>
    <t xml:space="preserve">Weighted loaded cost per paid hour</t>
  </si>
  <si>
    <t xml:space="preserve">B</t>
  </si>
  <si>
    <t xml:space="preserve">Billable efficiency  (invoiced hrs ÷ paid hrs)</t>
  </si>
  <si>
    <t xml:space="preserve">C</t>
  </si>
  <si>
    <t xml:space="preserve">Cost of a billable hour   =  A ÷ B</t>
  </si>
  <si>
    <t xml:space="preserve">D</t>
  </si>
  <si>
    <t xml:space="preserve">Annual overhead</t>
  </si>
  <si>
    <t xml:space="preserve">E</t>
  </si>
  <si>
    <t xml:space="preserve">Annual billable hours, all streams</t>
  </si>
  <si>
    <t xml:space="preserve">F</t>
  </si>
  <si>
    <t xml:space="preserve">Overhead per billable hour   =  D ÷ E</t>
  </si>
  <si>
    <t xml:space="preserve">G</t>
  </si>
  <si>
    <t xml:space="preserve">Break-even billing rate   =  C + F</t>
  </si>
  <si>
    <t xml:space="preserve">H</t>
  </si>
  <si>
    <t xml:space="preserve">Target net margin</t>
  </si>
  <si>
    <t xml:space="preserve">I</t>
  </si>
  <si>
    <t xml:space="preserve">Target rate   =  G ÷ (1 − H)</t>
  </si>
  <si>
    <t xml:space="preserve">Write C, G and I on the inside of your office door.</t>
  </si>
  <si>
    <t xml:space="preserve">Round I to the nearest ten dollars before you price from it — the precision is false and a round number is easier to defend.</t>
  </si>
  <si>
    <t xml:space="preserve">Sheet 6 picks up your target rate from line I automatically.</t>
  </si>
  <si>
    <t xml:space="preserve">A NOTE ON THE LAST DECIMAL</t>
  </si>
  <si>
    <t xml:space="preserve">The book prints these rounded for readability. It shows overhead per billable hour as $99 where the exact</t>
  </si>
  <si>
    <t xml:space="preserve">figure is $98.84, so the book’s break-even reads $176.10 against this sheet’s $175.93, and its target rate</t>
  </si>
  <si>
    <t xml:space="preserve">$207.18 against $206.98. This sheet is the exact one. The difference is seventeen cents and changes nothing</t>
  </si>
  <si>
    <t xml:space="preserve">you would price from — you are going to round the target rate to the nearest ten dollars anyway.</t>
  </si>
  <si>
    <t xml:space="preserve">3  ·  The Four-Stream Contribution Model</t>
  </si>
  <si>
    <t xml:space="preserve">Chapter two. Sort last year’s invoices into four columns. Contribution is revenue less the three direct-cost lines; overhead comes out once, at the bottom.</t>
  </si>
  <si>
    <t xml:space="preserve">Repair</t>
  </si>
  <si>
    <t xml:space="preserve">Install</t>
  </si>
  <si>
    <t xml:space="preserve">Maintenance</t>
  </si>
  <si>
    <t xml:space="preserve">After-hours</t>
  </si>
  <si>
    <t xml:space="preserve">Total</t>
  </si>
  <si>
    <t xml:space="preserve">Revenue</t>
  </si>
  <si>
    <t xml:space="preserve">Materials</t>
  </si>
  <si>
    <t xml:space="preserve">Labor, loaded</t>
  </si>
  <si>
    <t xml:space="preserve">Vehicle</t>
  </si>
  <si>
    <t xml:space="preserve">Contribution</t>
  </si>
  <si>
    <t xml:space="preserve">Contribution margin</t>
  </si>
  <si>
    <t xml:space="preserve">Less annual overhead</t>
  </si>
  <si>
    <t xml:space="preserve">Net profit</t>
  </si>
  <si>
    <t xml:space="preserve">Net margin</t>
  </si>
  <si>
    <t xml:space="preserve">Healthy bands — chapter eight</t>
  </si>
  <si>
    <t xml:space="preserve">Healthy range</t>
  </si>
  <si>
    <t xml:space="preserve">Materials, service repair</t>
  </si>
  <si>
    <t xml:space="preserve">18–24% of stream revenue</t>
  </si>
  <si>
    <t xml:space="preserve">Materials, installation</t>
  </si>
  <si>
    <t xml:space="preserve">42–50% of stream revenue</t>
  </si>
  <si>
    <t xml:space="preserve">Direct labor, all streams</t>
  </si>
  <si>
    <t xml:space="preserve">22–28% of stream revenue</t>
  </si>
  <si>
    <t xml:space="preserve">Contribution, service repair</t>
  </si>
  <si>
    <t xml:space="preserve">45–55%</t>
  </si>
  <si>
    <t xml:space="preserve">Contribution, installation</t>
  </si>
  <si>
    <t xml:space="preserve">28–35%</t>
  </si>
  <si>
    <t xml:space="preserve">Contribution, maintenance</t>
  </si>
  <si>
    <t xml:space="preserve">38–48%</t>
  </si>
  <si>
    <t xml:space="preserve">Contribution, after-hours</t>
  </si>
  <si>
    <t xml:space="preserve">40–55%</t>
  </si>
  <si>
    <t xml:space="preserve">Overhead</t>
  </si>
  <si>
    <t xml:space="preserve">28–34% of total revenue</t>
  </si>
  <si>
    <t xml:space="preserve">8–15%</t>
  </si>
  <si>
    <t xml:space="preserve">The worked example — one month of Marcus’s company, chapter eight</t>
  </si>
  <si>
    <t xml:space="preserve">The stream furthest below its band is the one to fix first, and it is almost never the one you would have guessed.</t>
  </si>
  <si>
    <t xml:space="preserve">4  ·  The Markup-to-Margin Converter</t>
  </si>
  <si>
    <t xml:space="preserve">Chapter four. The rule is one keystroke:  price = cost ÷ (1 − target margin).  Multiplying by one-plus-markup is the error that costs this trade more than any recession.</t>
  </si>
  <si>
    <t xml:space="preserve">If you add this markup</t>
  </si>
  <si>
    <t xml:space="preserve">You really make this margin</t>
  </si>
  <si>
    <t xml:space="preserve">For that margin, you must add</t>
  </si>
  <si>
    <t xml:space="preserve">Now reprice your five most common parts</t>
  </si>
  <si>
    <t xml:space="preserve">Part</t>
  </si>
  <si>
    <t xml:space="preserve">Your cost</t>
  </si>
  <si>
    <t xml:space="preserve">Price today</t>
  </si>
  <si>
    <t xml:space="preserve">Margin today</t>
  </si>
  <si>
    <t xml:space="preserve">Target margin</t>
  </si>
  <si>
    <t xml:space="preserve">Price at target</t>
  </si>
  <si>
    <t xml:space="preserve">Difference</t>
  </si>
  <si>
    <t xml:space="preserve">If the price at target comes out higher than what you charge today, that is the worksheet working, not failing.</t>
  </si>
  <si>
    <t xml:space="preserve">5  ·  The Thirteen-Week Cash Map</t>
  </si>
  <si>
    <t xml:space="preserve">Chapter nine. Build it once from your AR aging, AP aging, payroll calendar and standing overhead — forty minutes. Then update it every Friday for twenty.</t>
  </si>
  <si>
    <t xml:space="preserve">Week</t>
  </si>
  <si>
    <t xml:space="preserve">Opening balance</t>
  </si>
  <si>
    <t xml:space="preserve">Money in</t>
  </si>
  <si>
    <t xml:space="preserve">Payroll</t>
  </si>
  <si>
    <t xml:space="preserve">Supply house and subs</t>
  </si>
  <si>
    <t xml:space="preserve">Closing balance</t>
  </si>
  <si>
    <t xml:space="preserve">Lowest closing balance in the thirteen weeks</t>
  </si>
  <si>
    <t xml:space="preserve">Week it happens</t>
  </si>
  <si>
    <t xml:space="preserve">Only one question matters: is that lowest balance below zero? If it is, you have found the week that stops your trucks — and you have found it with three months to move it.</t>
  </si>
  <si>
    <t xml:space="preserve">Each week’s opening balance is carried from the week before automatically. Fill in week 1’s opening only.</t>
  </si>
  <si>
    <t xml:space="preserve">6  ·  The Flat-Rate Task Builder</t>
  </si>
  <si>
    <t xml:space="preserve">Chapter thirteen. Your forty most frequent tasks, priced from your own numbers. Task hours come from your own job costing — never the manufacturer’s labor guide.</t>
  </si>
  <si>
    <t xml:space="preserve">Target rate per billable hour  (from sheet 2, line I)</t>
  </si>
  <si>
    <t xml:space="preserve">Rounded rate to price from</t>
  </si>
  <si>
    <t xml:space="preserve">← round line above to the nearest $10</t>
  </si>
  <si>
    <t xml:space="preserve">Your parts margin</t>
  </si>
  <si>
    <t xml:space="preserve">← chapter four. 40% margin means parts cost ÷ 0.60</t>
  </si>
  <si>
    <t xml:space="preserve">#</t>
  </si>
  <si>
    <t xml:space="preserve">Task</t>
  </si>
  <si>
    <t xml:space="preserve">Hours</t>
  </si>
  <si>
    <t xml:space="preserve">Parts cost</t>
  </si>
  <si>
    <t xml:space="preserve">Labor</t>
  </si>
  <si>
    <t xml:space="preserve">Parts sell</t>
  </si>
  <si>
    <t xml:space="preserve">PRICE</t>
  </si>
  <si>
    <t xml:space="preserve">Marcus’s worked examples at a $210 rate and a 40% parts margin: run capacitor 0.6 hr / $28 parts → $173.  Condenser fan motor 1.4 hr / $186 → $604.  Blower motor and module 2.3 hr / $412 → $1,170.</t>
  </si>
  <si>
    <t xml:space="preserve">A NOTE ON ROUNDING</t>
  </si>
  <si>
    <t xml:space="preserve">This sheet prices to the cent. The book rounds its three worked examples to whole dollars — $173 where the</t>
  </si>
  <si>
    <t xml:space="preserve">exact figure is $172.67, and $1,170 where it is $1,169.67. Round your own prices however you present them;</t>
  </si>
  <si>
    <t xml:space="preserve">what matters is that the price is built from your cost, not from what the shop across town charges.</t>
  </si>
  <si>
    <t xml:space="preserve">7  ·  The Monday Dashboard</t>
  </si>
  <si>
    <t xml:space="preserve">Chapter sixteen. Nine numbers, one page, twenty minutes, the same hour every week. Look for movement, not levels. Change one thing at a time, then wait four weeks.</t>
  </si>
  <si>
    <t xml:space="preserve">Number</t>
  </si>
  <si>
    <t xml:space="preserve">Healthy</t>
  </si>
  <si>
    <t xml:space="preserve">Wk 1</t>
  </si>
  <si>
    <t xml:space="preserve">Wk 2</t>
  </si>
  <si>
    <t xml:space="preserve">Wk 3</t>
  </si>
  <si>
    <t xml:space="preserve">Wk 4</t>
  </si>
  <si>
    <t xml:space="preserve">Wk 5</t>
  </si>
  <si>
    <t xml:space="preserve">Wk 6</t>
  </si>
  <si>
    <t xml:space="preserve">Wk 7</t>
  </si>
  <si>
    <t xml:space="preserve">Wk 8</t>
  </si>
  <si>
    <t xml:space="preserve">Cash on hand, plus available credit</t>
  </si>
  <si>
    <t xml:space="preserve">&gt; 6 weeks payroll</t>
  </si>
  <si>
    <t xml:space="preserve">Lowest projected balance, next 13 weeks</t>
  </si>
  <si>
    <t xml:space="preserve">&gt; $0, with room</t>
  </si>
  <si>
    <t xml:space="preserve">Accounts receivable over 30 days</t>
  </si>
  <si>
    <t xml:space="preserve">&lt; 8% of AR</t>
  </si>
  <si>
    <t xml:space="preserve">Billable efficiency, last week</t>
  </si>
  <si>
    <t xml:space="preserve">58–70%</t>
  </si>
  <si>
    <t xml:space="preserve">Contribution margin by stream, rolling 4 wks</t>
  </si>
  <si>
    <t xml:space="preserve">Within band</t>
  </si>
  <si>
    <t xml:space="preserve">Average ticket, repair and install</t>
  </si>
  <si>
    <t xml:space="preserve">Rising or flat</t>
  </si>
  <si>
    <t xml:space="preserve">Maintenance members, net change</t>
  </si>
  <si>
    <t xml:space="preserve">Positive</t>
  </si>
  <si>
    <t xml:space="preserve">Estimate-to-actual variance, worst 3 jobs</t>
  </si>
  <si>
    <t xml:space="preserve">&lt; 10%</t>
  </si>
  <si>
    <t xml:space="preserve">Warranty and callback cost, month to date</t>
  </si>
  <si>
    <t xml:space="preserve">&lt; 1.5% of revenue</t>
  </si>
  <si>
    <t xml:space="preserve">You are not analyzing. You are looking for movement.</t>
  </si>
  <si>
    <t xml:space="preserve">Put last week’s figures beside this week’s and read across. Nine comparisons, most of which take four seconds.</t>
  </si>
  <si>
    <t xml:space="preserve">The whole exercise is one question, asked nine times: has this moved, and do I know why?</t>
  </si>
  <si>
    <t xml:space="preserve">Three of the nine are early warnings. Billable efficiency falls two to three weeks before a margin problem shows in the statement.</t>
  </si>
  <si>
    <t xml:space="preserve">Estimate-to-actual variance widens before a pricing problem does. Warranty cost rises before a training problem becomes a review.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</si>
</sst>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$#,##0.00;&quot;($&quot;#,##0.00\);\-"/>
    <numFmt numFmtId="166" formatCode="0.0%"/>
    <numFmt numFmtId="167" formatCode="\$#,##0;&quot;($&quot;#,##0\);\-"/>
    <numFmt numFmtId="168" formatCode="#,##0"/>
    <numFmt numFmtId="169" formatCode="0"/>
    <numFmt numFmtId="170" formatCode="0.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E5D5B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9"/>
      <color rgb="FF8A6D1E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800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E5D5B"/>
        <bgColor rgb="FF008080"/>
      </patternFill>
    </fill>
    <fill>
      <patternFill patternType="solid">
        <fgColor rgb="FFF2F2F2"/>
        <bgColor rgb="FFFFF9D6"/>
      </patternFill>
    </fill>
    <fill>
      <patternFill patternType="solid">
        <fgColor rgb="FFFFF9D6"/>
        <bgColor rgb="FFF2F2F2"/>
      </patternFill>
    </fill>
    <fill>
      <patternFill patternType="solid">
        <fgColor rgb="FFD9D9D9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7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9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7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9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9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D1E"/>
      <rgbColor rgb="FF800080"/>
      <rgbColor rgb="FF0E5D5B"/>
      <rgbColor rgb="FFBFBFBF"/>
      <rgbColor rgb="FF808080"/>
      <rgbColor rgb="FF9999FF"/>
      <rgbColor rgb="FF993366"/>
      <rgbColor rgb="FFFFF9D6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2"/>
  </cols>
  <sheetData>
    <row r="1" customFormat="false" ht="18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4" customFormat="false" ht="15" hidden="false" customHeight="true" outlineLevel="0" collapsed="false">
      <c r="A4" s="4" t="s">
        <v>2</v>
      </c>
    </row>
    <row r="5" customFormat="false" ht="15" hidden="false" customHeight="true" outlineLevel="0" collapsed="false">
      <c r="A5" s="5" t="s">
        <v>3</v>
      </c>
    </row>
    <row r="6" customFormat="false" ht="15" hidden="false" customHeight="true" outlineLevel="0" collapsed="false">
      <c r="A6" s="5" t="s">
        <v>4</v>
      </c>
    </row>
    <row r="7" customFormat="false" ht="15" hidden="false" customHeight="true" outlineLevel="0" collapsed="false">
      <c r="A7" s="5"/>
    </row>
    <row r="8" customFormat="false" ht="15" hidden="false" customHeight="true" outlineLevel="0" collapsed="false">
      <c r="A8" s="4" t="s">
        <v>5</v>
      </c>
    </row>
    <row r="9" customFormat="false" ht="15" hidden="false" customHeight="true" outlineLevel="0" collapsed="false">
      <c r="A9" s="5" t="s">
        <v>6</v>
      </c>
    </row>
    <row r="10" customFormat="false" ht="15" hidden="false" customHeight="true" outlineLevel="0" collapsed="false">
      <c r="A10" s="5" t="s">
        <v>7</v>
      </c>
    </row>
    <row r="11" customFormat="false" ht="15" hidden="false" customHeight="true" outlineLevel="0" collapsed="false">
      <c r="A11" s="5" t="s">
        <v>8</v>
      </c>
    </row>
    <row r="12" customFormat="false" ht="15" hidden="false" customHeight="true" outlineLevel="0" collapsed="false">
      <c r="A12" s="5" t="s">
        <v>9</v>
      </c>
    </row>
    <row r="13" customFormat="false" ht="15" hidden="false" customHeight="true" outlineLevel="0" collapsed="false">
      <c r="A13" s="5" t="s">
        <v>10</v>
      </c>
    </row>
    <row r="14" customFormat="false" ht="15" hidden="false" customHeight="true" outlineLevel="0" collapsed="false">
      <c r="A14" s="5" t="s">
        <v>11</v>
      </c>
    </row>
    <row r="15" customFormat="false" ht="15" hidden="false" customHeight="true" outlineLevel="0" collapsed="false">
      <c r="A15" s="5" t="s">
        <v>12</v>
      </c>
    </row>
    <row r="16" customFormat="false" ht="15" hidden="false" customHeight="true" outlineLevel="0" collapsed="false">
      <c r="A16" s="5"/>
    </row>
    <row r="17" customFormat="false" ht="15" hidden="false" customHeight="true" outlineLevel="0" collapsed="false">
      <c r="A17" s="4" t="s">
        <v>13</v>
      </c>
    </row>
    <row r="18" customFormat="false" ht="15" hidden="false" customHeight="true" outlineLevel="0" collapsed="false">
      <c r="A18" s="5" t="s">
        <v>14</v>
      </c>
    </row>
    <row r="19" customFormat="false" ht="15" hidden="false" customHeight="true" outlineLevel="0" collapsed="false">
      <c r="A19" s="5" t="s">
        <v>15</v>
      </c>
    </row>
    <row r="20" customFormat="false" ht="15" hidden="false" customHeight="true" outlineLevel="0" collapsed="false">
      <c r="A20" s="5" t="s">
        <v>16</v>
      </c>
    </row>
    <row r="21" customFormat="false" ht="15" hidden="false" customHeight="true" outlineLevel="0" collapsed="false">
      <c r="A21" s="5" t="s">
        <v>17</v>
      </c>
    </row>
    <row r="22" customFormat="false" ht="15" hidden="false" customHeight="true" outlineLevel="0" collapsed="false">
      <c r="A22" s="5"/>
    </row>
    <row r="23" customFormat="false" ht="15" hidden="false" customHeight="true" outlineLevel="0" collapsed="false">
      <c r="A23" s="4" t="s">
        <v>18</v>
      </c>
    </row>
    <row r="24" customFormat="false" ht="15" hidden="false" customHeight="true" outlineLevel="0" collapsed="false">
      <c r="A24" s="5" t="s">
        <v>19</v>
      </c>
    </row>
    <row r="25" customFormat="false" ht="15" hidden="false" customHeight="true" outlineLevel="0" collapsed="false">
      <c r="A25" s="5" t="s">
        <v>20</v>
      </c>
    </row>
    <row r="26" customFormat="false" ht="15" hidden="false" customHeight="true" outlineLevel="0" collapsed="false">
      <c r="A26" s="5" t="s">
        <v>21</v>
      </c>
    </row>
    <row r="27" customFormat="false" ht="15" hidden="false" customHeight="true" outlineLevel="0" collapsed="false">
      <c r="A27" s="5"/>
    </row>
    <row r="28" customFormat="false" ht="15" hidden="false" customHeight="true" outlineLevel="0" collapsed="false">
      <c r="A28" s="4" t="s">
        <v>22</v>
      </c>
    </row>
    <row r="29" customFormat="false" ht="15" hidden="false" customHeight="true" outlineLevel="0" collapsed="false">
      <c r="A29" s="5" t="s">
        <v>23</v>
      </c>
    </row>
    <row r="30" customFormat="false" ht="15" hidden="false" customHeight="true" outlineLevel="0" collapsed="false">
      <c r="A30" s="5" t="s">
        <v>24</v>
      </c>
    </row>
    <row r="31" customFormat="false" ht="15" hidden="false" customHeight="true" outlineLevel="0" collapsed="false">
      <c r="A31" s="5"/>
    </row>
    <row r="32" customFormat="false" ht="15" hidden="false" customHeight="true" outlineLevel="0" collapsed="false">
      <c r="A32" s="5" t="s">
        <v>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0"/>
    <col collapsed="false" customWidth="true" hidden="false" outlineLevel="0" max="2" min="2" style="1" width="21"/>
    <col collapsed="false" customWidth="true" hidden="false" outlineLevel="0" max="5" min="3" style="1" width="15"/>
  </cols>
  <sheetData>
    <row r="1" customFormat="false" ht="18" hidden="false" customHeight="true" outlineLevel="0" collapsed="false">
      <c r="A1" s="2" t="s">
        <v>26</v>
      </c>
    </row>
    <row r="2" customFormat="false" ht="15" hidden="false" customHeight="true" outlineLevel="0" collapsed="false">
      <c r="A2" s="3" t="s">
        <v>27</v>
      </c>
    </row>
    <row r="4" customFormat="false" ht="15" hidden="false" customHeight="true" outlineLevel="0" collapsed="false">
      <c r="A4" s="4" t="s">
        <v>28</v>
      </c>
    </row>
    <row r="5" customFormat="false" ht="15" hidden="false" customHeight="true" outlineLevel="0" collapsed="false">
      <c r="A5" s="3" t="s">
        <v>29</v>
      </c>
    </row>
    <row r="6" customFormat="false" ht="15" hidden="false" customHeight="true" outlineLevel="0" collapsed="false">
      <c r="A6" s="3" t="s">
        <v>30</v>
      </c>
    </row>
    <row r="7" customFormat="false" ht="15" hidden="false" customHeight="true" outlineLevel="0" collapsed="false">
      <c r="A7" s="3" t="s">
        <v>31</v>
      </c>
    </row>
    <row r="9" customFormat="false" ht="19.5" hidden="false" customHeight="true" outlineLevel="0" collapsed="false">
      <c r="A9" s="6" t="s">
        <v>32</v>
      </c>
      <c r="B9" s="7" t="s">
        <v>33</v>
      </c>
      <c r="C9" s="7" t="s">
        <v>34</v>
      </c>
      <c r="D9" s="7" t="s">
        <v>35</v>
      </c>
      <c r="E9" s="7" t="s">
        <v>36</v>
      </c>
    </row>
    <row r="10" customFormat="false" ht="15" hidden="false" customHeight="true" outlineLevel="0" collapsed="false">
      <c r="A10" s="5" t="s">
        <v>37</v>
      </c>
      <c r="B10" s="8" t="n">
        <v>32</v>
      </c>
      <c r="C10" s="9"/>
      <c r="D10" s="9"/>
      <c r="E10" s="9"/>
    </row>
    <row r="11" customFormat="false" ht="15" hidden="false" customHeight="true" outlineLevel="0" collapsed="false">
      <c r="A11" s="5" t="s">
        <v>38</v>
      </c>
      <c r="B11" s="8" t="n">
        <v>2.83</v>
      </c>
      <c r="C11" s="9"/>
      <c r="D11" s="9"/>
      <c r="E11" s="9"/>
    </row>
    <row r="12" customFormat="false" ht="15" hidden="false" customHeight="true" outlineLevel="0" collapsed="false">
      <c r="A12" s="5" t="s">
        <v>39</v>
      </c>
      <c r="B12" s="8" t="n">
        <v>2.72</v>
      </c>
      <c r="C12" s="9"/>
      <c r="D12" s="9"/>
      <c r="E12" s="9"/>
    </row>
    <row r="13" customFormat="false" ht="15" hidden="false" customHeight="true" outlineLevel="0" collapsed="false">
      <c r="A13" s="5" t="s">
        <v>40</v>
      </c>
      <c r="B13" s="8" t="n">
        <v>3.01</v>
      </c>
      <c r="C13" s="9"/>
      <c r="D13" s="9"/>
      <c r="E13" s="9"/>
    </row>
    <row r="14" customFormat="false" ht="15" hidden="false" customHeight="true" outlineLevel="0" collapsed="false">
      <c r="A14" s="5" t="s">
        <v>41</v>
      </c>
      <c r="B14" s="8" t="n">
        <v>1.28</v>
      </c>
      <c r="C14" s="9"/>
      <c r="D14" s="9"/>
      <c r="E14" s="9"/>
    </row>
    <row r="15" customFormat="false" ht="15" hidden="false" customHeight="true" outlineLevel="0" collapsed="false">
      <c r="A15" s="5" t="s">
        <v>42</v>
      </c>
      <c r="B15" s="8" t="n">
        <v>1.97</v>
      </c>
      <c r="C15" s="9"/>
      <c r="D15" s="9"/>
      <c r="E15" s="9"/>
    </row>
    <row r="16" customFormat="false" ht="15" hidden="false" customHeight="true" outlineLevel="0" collapsed="false">
      <c r="A16" s="5" t="s">
        <v>43</v>
      </c>
      <c r="B16" s="8" t="n">
        <v>0.94</v>
      </c>
      <c r="C16" s="9"/>
      <c r="D16" s="9"/>
      <c r="E16" s="9"/>
    </row>
    <row r="17" customFormat="false" ht="15" hidden="false" customHeight="true" outlineLevel="0" collapsed="false">
      <c r="A17" s="5" t="s">
        <v>44</v>
      </c>
      <c r="B17" s="8" t="n">
        <v>0.89</v>
      </c>
      <c r="C17" s="9"/>
      <c r="D17" s="9"/>
      <c r="E17" s="9"/>
    </row>
    <row r="18" customFormat="false" ht="15" hidden="false" customHeight="true" outlineLevel="0" collapsed="false">
      <c r="A18" s="5" t="s">
        <v>45</v>
      </c>
      <c r="B18" s="8" t="n">
        <v>0.89</v>
      </c>
      <c r="C18" s="9"/>
      <c r="D18" s="9"/>
      <c r="E18" s="9"/>
    </row>
    <row r="19" customFormat="false" ht="15" hidden="false" customHeight="true" outlineLevel="0" collapsed="false">
      <c r="A19" s="5" t="s">
        <v>46</v>
      </c>
      <c r="B19" s="8" t="n">
        <v>0.66</v>
      </c>
      <c r="C19" s="9"/>
      <c r="D19" s="9"/>
      <c r="E19" s="9"/>
    </row>
    <row r="20" customFormat="false" ht="15" hidden="false" customHeight="true" outlineLevel="0" collapsed="false">
      <c r="A20" s="5" t="s">
        <v>47</v>
      </c>
      <c r="B20" s="8" t="n">
        <v>0.61</v>
      </c>
      <c r="C20" s="9"/>
      <c r="D20" s="9"/>
      <c r="E20" s="9"/>
    </row>
    <row r="21" customFormat="false" ht="15" hidden="false" customHeight="true" outlineLevel="0" collapsed="false">
      <c r="A21" s="10"/>
      <c r="B21" s="10"/>
      <c r="C21" s="10"/>
      <c r="D21" s="10"/>
      <c r="E21" s="10"/>
    </row>
    <row r="22" customFormat="false" ht="15" hidden="false" customHeight="true" outlineLevel="0" collapsed="false">
      <c r="A22" s="11" t="s">
        <v>48</v>
      </c>
      <c r="B22" s="12" t="n">
        <f aca="false">SUM(B10:B20)</f>
        <v>47.8</v>
      </c>
      <c r="C22" s="12" t="n">
        <f aca="false">SUM(C10:C20)</f>
        <v>0</v>
      </c>
      <c r="D22" s="12" t="n">
        <f aca="false">SUM(D10:D20)</f>
        <v>0</v>
      </c>
      <c r="E22" s="12" t="n">
        <f aca="false">SUM(E10:E20)</f>
        <v>0</v>
      </c>
    </row>
    <row r="25" customFormat="false" ht="15" hidden="false" customHeight="true" outlineLevel="0" collapsed="false">
      <c r="A25" s="11" t="s">
        <v>49</v>
      </c>
    </row>
    <row r="26" customFormat="false" ht="19.5" hidden="false" customHeight="true" outlineLevel="0" collapsed="false">
      <c r="A26" s="6" t="s">
        <v>50</v>
      </c>
      <c r="B26" s="7" t="s">
        <v>51</v>
      </c>
      <c r="C26" s="7" t="s">
        <v>52</v>
      </c>
      <c r="D26" s="7" t="s">
        <v>53</v>
      </c>
    </row>
    <row r="27" customFormat="false" ht="15" hidden="false" customHeight="true" outlineLevel="0" collapsed="false">
      <c r="A27" s="5" t="s">
        <v>34</v>
      </c>
      <c r="B27" s="13" t="n">
        <f aca="false">C22</f>
        <v>0</v>
      </c>
      <c r="C27" s="14"/>
      <c r="D27" s="15" t="n">
        <f aca="false">IFERROR(B27*C27,0)</f>
        <v>0</v>
      </c>
    </row>
    <row r="28" customFormat="false" ht="15" hidden="false" customHeight="true" outlineLevel="0" collapsed="false">
      <c r="A28" s="5" t="s">
        <v>35</v>
      </c>
      <c r="B28" s="13" t="n">
        <f aca="false">D22</f>
        <v>0</v>
      </c>
      <c r="C28" s="14"/>
      <c r="D28" s="15" t="n">
        <f aca="false">IFERROR(B28*C28,0)</f>
        <v>0</v>
      </c>
    </row>
    <row r="29" customFormat="false" ht="15" hidden="false" customHeight="true" outlineLevel="0" collapsed="false">
      <c r="A29" s="5" t="s">
        <v>36</v>
      </c>
      <c r="B29" s="13" t="n">
        <f aca="false">E22</f>
        <v>0</v>
      </c>
      <c r="C29" s="14"/>
      <c r="D29" s="15" t="n">
        <f aca="false">IFERROR(B29*C29,0)</f>
        <v>0</v>
      </c>
    </row>
    <row r="30" customFormat="false" ht="15" hidden="false" customHeight="true" outlineLevel="0" collapsed="false">
      <c r="A30" s="10"/>
      <c r="B30" s="10"/>
      <c r="C30" s="10"/>
      <c r="D30" s="10"/>
    </row>
    <row r="31" customFormat="false" ht="15" hidden="false" customHeight="true" outlineLevel="0" collapsed="false">
      <c r="A31" s="11" t="s">
        <v>54</v>
      </c>
      <c r="C31" s="16" t="n">
        <f aca="false">SUM(C27:C29)</f>
        <v>0</v>
      </c>
      <c r="D31" s="12" t="n">
        <f aca="false">SUM(D27:D29)</f>
        <v>0</v>
      </c>
    </row>
    <row r="33" customFormat="false" ht="15" hidden="false" customHeight="true" outlineLevel="0" collapsed="false">
      <c r="A33" s="3" t="s">
        <v>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52"/>
    <col collapsed="false" customWidth="true" hidden="false" outlineLevel="0" max="4" min="3" style="1" width="18"/>
  </cols>
  <sheetData>
    <row r="1" customFormat="false" ht="18" hidden="false" customHeight="true" outlineLevel="0" collapsed="false">
      <c r="A1" s="2" t="s">
        <v>56</v>
      </c>
    </row>
    <row r="2" customFormat="false" ht="15" hidden="false" customHeight="true" outlineLevel="0" collapsed="false">
      <c r="A2" s="3" t="s">
        <v>57</v>
      </c>
    </row>
    <row r="4" customFormat="false" ht="15" hidden="false" customHeight="true" outlineLevel="0" collapsed="false">
      <c r="A4" s="4" t="s">
        <v>28</v>
      </c>
    </row>
    <row r="5" customFormat="false" ht="15" hidden="false" customHeight="true" outlineLevel="0" collapsed="false">
      <c r="A5" s="3" t="s">
        <v>29</v>
      </c>
    </row>
    <row r="6" customFormat="false" ht="15" hidden="false" customHeight="true" outlineLevel="0" collapsed="false">
      <c r="A6" s="3" t="s">
        <v>30</v>
      </c>
    </row>
    <row r="7" customFormat="false" ht="15" hidden="false" customHeight="true" outlineLevel="0" collapsed="false">
      <c r="A7" s="3" t="s">
        <v>31</v>
      </c>
    </row>
    <row r="9" customFormat="false" ht="19.5" hidden="false" customHeight="true" outlineLevel="0" collapsed="false">
      <c r="A9" s="6"/>
      <c r="B9" s="7" t="s">
        <v>32</v>
      </c>
      <c r="C9" s="7" t="s">
        <v>58</v>
      </c>
      <c r="D9" s="7" t="s">
        <v>59</v>
      </c>
    </row>
    <row r="10" customFormat="false" ht="15" hidden="false" customHeight="true" outlineLevel="0" collapsed="false">
      <c r="A10" s="11" t="s">
        <v>60</v>
      </c>
      <c r="B10" s="5" t="s">
        <v>61</v>
      </c>
      <c r="C10" s="8" t="n">
        <v>47.8</v>
      </c>
      <c r="D10" s="13" t="n">
        <f aca="false">'1 Loaded Labor Rate'!$D$31</f>
        <v>0</v>
      </c>
    </row>
    <row r="11" customFormat="false" ht="15" hidden="false" customHeight="true" outlineLevel="0" collapsed="false">
      <c r="A11" s="11" t="s">
        <v>62</v>
      </c>
      <c r="B11" s="5" t="s">
        <v>63</v>
      </c>
      <c r="C11" s="17" t="n">
        <v>0.62</v>
      </c>
      <c r="D11" s="14"/>
    </row>
    <row r="12" customFormat="false" ht="15" hidden="false" customHeight="true" outlineLevel="0" collapsed="false">
      <c r="A12" s="11" t="s">
        <v>64</v>
      </c>
      <c r="B12" s="11" t="s">
        <v>65</v>
      </c>
      <c r="C12" s="8" t="n">
        <v>77.1</v>
      </c>
      <c r="D12" s="12" t="n">
        <f aca="false">IFERROR(D10/D11,0)</f>
        <v>0</v>
      </c>
    </row>
    <row r="13" customFormat="false" ht="15" hidden="false" customHeight="true" outlineLevel="0" collapsed="false">
      <c r="A13" s="10"/>
      <c r="B13" s="10"/>
      <c r="C13" s="10"/>
      <c r="D13" s="10"/>
    </row>
    <row r="14" customFormat="false" ht="15" hidden="false" customHeight="true" outlineLevel="0" collapsed="false">
      <c r="A14" s="11" t="s">
        <v>66</v>
      </c>
      <c r="B14" s="5" t="s">
        <v>67</v>
      </c>
      <c r="C14" s="18" t="n">
        <v>570000</v>
      </c>
      <c r="D14" s="19"/>
    </row>
    <row r="15" customFormat="false" ht="15" hidden="false" customHeight="true" outlineLevel="0" collapsed="false">
      <c r="A15" s="11" t="s">
        <v>68</v>
      </c>
      <c r="B15" s="5" t="s">
        <v>69</v>
      </c>
      <c r="C15" s="20" t="n">
        <v>5767</v>
      </c>
      <c r="D15" s="21"/>
    </row>
    <row r="16" customFormat="false" ht="15" hidden="false" customHeight="true" outlineLevel="0" collapsed="false">
      <c r="A16" s="11" t="s">
        <v>70</v>
      </c>
      <c r="B16" s="5" t="s">
        <v>71</v>
      </c>
      <c r="C16" s="8" t="n">
        <v>98.84</v>
      </c>
      <c r="D16" s="15" t="n">
        <f aca="false">IFERROR(D14/D15,0)</f>
        <v>0</v>
      </c>
    </row>
    <row r="17" customFormat="false" ht="15" hidden="false" customHeight="true" outlineLevel="0" collapsed="false">
      <c r="A17" s="10"/>
      <c r="B17" s="10"/>
      <c r="C17" s="10"/>
      <c r="D17" s="10"/>
    </row>
    <row r="18" customFormat="false" ht="15" hidden="false" customHeight="true" outlineLevel="0" collapsed="false">
      <c r="A18" s="11" t="s">
        <v>72</v>
      </c>
      <c r="B18" s="11" t="s">
        <v>73</v>
      </c>
      <c r="C18" s="8" t="n">
        <v>176.1</v>
      </c>
      <c r="D18" s="12" t="n">
        <f aca="false">D12+D16</f>
        <v>0</v>
      </c>
    </row>
    <row r="19" customFormat="false" ht="15" hidden="false" customHeight="true" outlineLevel="0" collapsed="false">
      <c r="A19" s="11" t="s">
        <v>74</v>
      </c>
      <c r="B19" s="5" t="s">
        <v>75</v>
      </c>
      <c r="C19" s="17" t="n">
        <v>0.15</v>
      </c>
      <c r="D19" s="14"/>
    </row>
    <row r="20" customFormat="false" ht="15" hidden="false" customHeight="true" outlineLevel="0" collapsed="false">
      <c r="A20" s="11" t="s">
        <v>76</v>
      </c>
      <c r="B20" s="11" t="s">
        <v>77</v>
      </c>
      <c r="C20" s="8" t="n">
        <v>207.18</v>
      </c>
      <c r="D20" s="12" t="n">
        <f aca="false">IFERROR(D18/(1-D19),0)</f>
        <v>0</v>
      </c>
    </row>
    <row r="22" customFormat="false" ht="15" hidden="false" customHeight="true" outlineLevel="0" collapsed="false">
      <c r="B22" s="3" t="s">
        <v>78</v>
      </c>
    </row>
    <row r="23" customFormat="false" ht="15" hidden="false" customHeight="true" outlineLevel="0" collapsed="false">
      <c r="B23" s="3" t="s">
        <v>79</v>
      </c>
    </row>
    <row r="24" customFormat="false" ht="15" hidden="false" customHeight="true" outlineLevel="0" collapsed="false">
      <c r="B24" s="3" t="s">
        <v>80</v>
      </c>
    </row>
    <row r="26" customFormat="false" ht="15" hidden="false" customHeight="false" outlineLevel="0" collapsed="false">
      <c r="B26" s="22" t="s">
        <v>81</v>
      </c>
    </row>
    <row r="27" customFormat="false" ht="15" hidden="false" customHeight="false" outlineLevel="0" collapsed="false">
      <c r="B27" s="23" t="s">
        <v>82</v>
      </c>
    </row>
    <row r="28" customFormat="false" ht="15" hidden="false" customHeight="false" outlineLevel="0" collapsed="false">
      <c r="B28" s="23" t="s">
        <v>83</v>
      </c>
    </row>
    <row r="29" customFormat="false" ht="15" hidden="false" customHeight="false" outlineLevel="0" collapsed="false">
      <c r="B29" s="23" t="s">
        <v>84</v>
      </c>
    </row>
    <row r="30" customFormat="false" ht="15" hidden="false" customHeight="false" outlineLevel="0" collapsed="false">
      <c r="B30" s="23" t="s">
        <v>85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5" min="2" style="1" width="15"/>
    <col collapsed="false" customWidth="true" hidden="false" outlineLevel="0" max="6" min="6" style="1" width="16"/>
  </cols>
  <sheetData>
    <row r="1" customFormat="false" ht="18" hidden="false" customHeight="true" outlineLevel="0" collapsed="false">
      <c r="A1" s="2" t="s">
        <v>86</v>
      </c>
    </row>
    <row r="2" customFormat="false" ht="15" hidden="false" customHeight="true" outlineLevel="0" collapsed="false">
      <c r="A2" s="3" t="s">
        <v>87</v>
      </c>
    </row>
    <row r="4" customFormat="false" ht="15" hidden="false" customHeight="true" outlineLevel="0" collapsed="false">
      <c r="A4" s="4" t="s">
        <v>28</v>
      </c>
    </row>
    <row r="5" customFormat="false" ht="15" hidden="false" customHeight="true" outlineLevel="0" collapsed="false">
      <c r="A5" s="3" t="s">
        <v>29</v>
      </c>
    </row>
    <row r="6" customFormat="false" ht="15" hidden="false" customHeight="true" outlineLevel="0" collapsed="false">
      <c r="A6" s="3" t="s">
        <v>30</v>
      </c>
    </row>
    <row r="7" customFormat="false" ht="15" hidden="false" customHeight="true" outlineLevel="0" collapsed="false">
      <c r="A7" s="3" t="s">
        <v>31</v>
      </c>
    </row>
    <row r="9" customFormat="false" ht="19.5" hidden="false" customHeight="true" outlineLevel="0" collapsed="false">
      <c r="A9" s="6" t="s">
        <v>32</v>
      </c>
      <c r="B9" s="7" t="s">
        <v>88</v>
      </c>
      <c r="C9" s="7" t="s">
        <v>89</v>
      </c>
      <c r="D9" s="7" t="s">
        <v>90</v>
      </c>
      <c r="E9" s="7" t="s">
        <v>91</v>
      </c>
      <c r="F9" s="7" t="s">
        <v>92</v>
      </c>
    </row>
    <row r="10" customFormat="false" ht="15" hidden="false" customHeight="true" outlineLevel="0" collapsed="false">
      <c r="A10" s="5" t="s">
        <v>93</v>
      </c>
      <c r="B10" s="19"/>
      <c r="C10" s="19"/>
      <c r="D10" s="19"/>
      <c r="E10" s="19"/>
      <c r="F10" s="24" t="n">
        <f aca="false">SUM(B10:E10)</f>
        <v>0</v>
      </c>
    </row>
    <row r="11" customFormat="false" ht="15" hidden="false" customHeight="true" outlineLevel="0" collapsed="false">
      <c r="A11" s="5" t="s">
        <v>94</v>
      </c>
      <c r="B11" s="19"/>
      <c r="C11" s="19"/>
      <c r="D11" s="19"/>
      <c r="E11" s="19"/>
      <c r="F11" s="24" t="n">
        <f aca="false">SUM(B11:E11)</f>
        <v>0</v>
      </c>
    </row>
    <row r="12" customFormat="false" ht="15" hidden="false" customHeight="true" outlineLevel="0" collapsed="false">
      <c r="A12" s="5" t="s">
        <v>95</v>
      </c>
      <c r="B12" s="19"/>
      <c r="C12" s="19"/>
      <c r="D12" s="19"/>
      <c r="E12" s="19"/>
      <c r="F12" s="24" t="n">
        <f aca="false">SUM(B12:E12)</f>
        <v>0</v>
      </c>
    </row>
    <row r="13" customFormat="false" ht="15" hidden="false" customHeight="true" outlineLevel="0" collapsed="false">
      <c r="A13" s="5" t="s">
        <v>96</v>
      </c>
      <c r="B13" s="19"/>
      <c r="C13" s="19"/>
      <c r="D13" s="19"/>
      <c r="E13" s="19"/>
      <c r="F13" s="24" t="n">
        <f aca="false">SUM(B13:E13)</f>
        <v>0</v>
      </c>
    </row>
    <row r="14" customFormat="false" ht="15" hidden="false" customHeight="true" outlineLevel="0" collapsed="false">
      <c r="A14" s="10"/>
      <c r="B14" s="10"/>
      <c r="C14" s="10"/>
      <c r="D14" s="10"/>
      <c r="E14" s="10"/>
      <c r="F14" s="10"/>
    </row>
    <row r="15" customFormat="false" ht="15" hidden="false" customHeight="true" outlineLevel="0" collapsed="false">
      <c r="A15" s="11" t="s">
        <v>97</v>
      </c>
      <c r="B15" s="25" t="n">
        <f aca="false">B10-B11-B12-B13</f>
        <v>0</v>
      </c>
      <c r="C15" s="25" t="n">
        <f aca="false">C10-C11-C12-C13</f>
        <v>0</v>
      </c>
      <c r="D15" s="25" t="n">
        <f aca="false">D10-D11-D12-D13</f>
        <v>0</v>
      </c>
      <c r="E15" s="25" t="n">
        <f aca="false">E10-E11-E12-E13</f>
        <v>0</v>
      </c>
      <c r="F15" s="25" t="n">
        <f aca="false">F10-F11-F12-F13</f>
        <v>0</v>
      </c>
    </row>
    <row r="16" customFormat="false" ht="15" hidden="false" customHeight="true" outlineLevel="0" collapsed="false">
      <c r="A16" s="11" t="s">
        <v>98</v>
      </c>
      <c r="B16" s="16" t="n">
        <f aca="false">IFERROR(B15/B10,0)</f>
        <v>0</v>
      </c>
      <c r="C16" s="16" t="n">
        <f aca="false">IFERROR(C15/C10,0)</f>
        <v>0</v>
      </c>
      <c r="D16" s="16" t="n">
        <f aca="false">IFERROR(D15/D10,0)</f>
        <v>0</v>
      </c>
      <c r="E16" s="16" t="n">
        <f aca="false">IFERROR(E15/E10,0)</f>
        <v>0</v>
      </c>
      <c r="F16" s="16" t="n">
        <f aca="false">IFERROR(F15/F10,0)</f>
        <v>0</v>
      </c>
    </row>
    <row r="18" customFormat="false" ht="15" hidden="false" customHeight="true" outlineLevel="0" collapsed="false">
      <c r="A18" s="5" t="s">
        <v>99</v>
      </c>
      <c r="F18" s="19"/>
    </row>
    <row r="19" customFormat="false" ht="15" hidden="false" customHeight="true" outlineLevel="0" collapsed="false">
      <c r="A19" s="11" t="s">
        <v>100</v>
      </c>
      <c r="F19" s="25" t="n">
        <f aca="false">F15-F18</f>
        <v>0</v>
      </c>
    </row>
    <row r="20" customFormat="false" ht="15" hidden="false" customHeight="true" outlineLevel="0" collapsed="false">
      <c r="A20" s="11" t="s">
        <v>101</v>
      </c>
      <c r="F20" s="16" t="n">
        <f aca="false">IFERROR(F19/F10,0)</f>
        <v>0</v>
      </c>
    </row>
    <row r="22" customFormat="false" ht="15" hidden="false" customHeight="true" outlineLevel="0" collapsed="false">
      <c r="A22" s="11" t="s">
        <v>102</v>
      </c>
    </row>
    <row r="23" customFormat="false" ht="19.5" hidden="false" customHeight="true" outlineLevel="0" collapsed="false">
      <c r="A23" s="6" t="s">
        <v>32</v>
      </c>
      <c r="B23" s="7" t="s">
        <v>103</v>
      </c>
    </row>
    <row r="24" customFormat="false" ht="15" hidden="false" customHeight="true" outlineLevel="0" collapsed="false">
      <c r="A24" s="5" t="s">
        <v>104</v>
      </c>
      <c r="B24" s="26" t="s">
        <v>105</v>
      </c>
    </row>
    <row r="25" customFormat="false" ht="15" hidden="false" customHeight="true" outlineLevel="0" collapsed="false">
      <c r="A25" s="5" t="s">
        <v>106</v>
      </c>
      <c r="B25" s="26" t="s">
        <v>107</v>
      </c>
    </row>
    <row r="26" customFormat="false" ht="15" hidden="false" customHeight="true" outlineLevel="0" collapsed="false">
      <c r="A26" s="5" t="s">
        <v>108</v>
      </c>
      <c r="B26" s="26" t="s">
        <v>109</v>
      </c>
    </row>
    <row r="27" customFormat="false" ht="15" hidden="false" customHeight="true" outlineLevel="0" collapsed="false">
      <c r="A27" s="5" t="s">
        <v>110</v>
      </c>
      <c r="B27" s="26" t="s">
        <v>111</v>
      </c>
    </row>
    <row r="28" customFormat="false" ht="15" hidden="false" customHeight="true" outlineLevel="0" collapsed="false">
      <c r="A28" s="5" t="s">
        <v>112</v>
      </c>
      <c r="B28" s="26" t="s">
        <v>113</v>
      </c>
    </row>
    <row r="29" customFormat="false" ht="15" hidden="false" customHeight="true" outlineLevel="0" collapsed="false">
      <c r="A29" s="5" t="s">
        <v>114</v>
      </c>
      <c r="B29" s="26" t="s">
        <v>115</v>
      </c>
    </row>
    <row r="30" customFormat="false" ht="15" hidden="false" customHeight="true" outlineLevel="0" collapsed="false">
      <c r="A30" s="5" t="s">
        <v>116</v>
      </c>
      <c r="B30" s="26" t="s">
        <v>117</v>
      </c>
    </row>
    <row r="31" customFormat="false" ht="15" hidden="false" customHeight="true" outlineLevel="0" collapsed="false">
      <c r="A31" s="5" t="s">
        <v>118</v>
      </c>
      <c r="B31" s="26" t="s">
        <v>119</v>
      </c>
    </row>
    <row r="32" customFormat="false" ht="15" hidden="false" customHeight="true" outlineLevel="0" collapsed="false">
      <c r="A32" s="5" t="s">
        <v>100</v>
      </c>
      <c r="B32" s="26" t="s">
        <v>120</v>
      </c>
    </row>
    <row r="34" customFormat="false" ht="15" hidden="false" customHeight="true" outlineLevel="0" collapsed="false">
      <c r="A34" s="11" t="s">
        <v>121</v>
      </c>
    </row>
    <row r="35" customFormat="false" ht="19.5" hidden="false" customHeight="true" outlineLevel="0" collapsed="false">
      <c r="A35" s="6" t="s">
        <v>32</v>
      </c>
      <c r="B35" s="7" t="s">
        <v>88</v>
      </c>
      <c r="C35" s="7" t="s">
        <v>89</v>
      </c>
      <c r="D35" s="7" t="s">
        <v>90</v>
      </c>
      <c r="E35" s="7" t="s">
        <v>91</v>
      </c>
    </row>
    <row r="36" customFormat="false" ht="15" hidden="false" customHeight="true" outlineLevel="0" collapsed="false">
      <c r="A36" s="5" t="s">
        <v>93</v>
      </c>
      <c r="B36" s="18" t="n">
        <v>61400</v>
      </c>
      <c r="C36" s="18" t="n">
        <v>54900</v>
      </c>
      <c r="D36" s="18" t="n">
        <v>19800</v>
      </c>
      <c r="E36" s="18" t="n">
        <v>8100</v>
      </c>
    </row>
    <row r="37" customFormat="false" ht="15" hidden="false" customHeight="true" outlineLevel="0" collapsed="false">
      <c r="A37" s="5" t="s">
        <v>94</v>
      </c>
      <c r="B37" s="18" t="n">
        <v>12300</v>
      </c>
      <c r="C37" s="18" t="n">
        <v>24700</v>
      </c>
      <c r="D37" s="18" t="n">
        <v>2100</v>
      </c>
      <c r="E37" s="18" t="n">
        <v>1600</v>
      </c>
    </row>
    <row r="38" customFormat="false" ht="15" hidden="false" customHeight="true" outlineLevel="0" collapsed="false">
      <c r="A38" s="5" t="s">
        <v>95</v>
      </c>
      <c r="B38" s="18" t="n">
        <v>16800</v>
      </c>
      <c r="C38" s="18" t="n">
        <v>12400</v>
      </c>
      <c r="D38" s="18" t="n">
        <v>8900</v>
      </c>
      <c r="E38" s="18" t="n">
        <v>5400</v>
      </c>
    </row>
    <row r="39" customFormat="false" ht="15" hidden="false" customHeight="true" outlineLevel="0" collapsed="false">
      <c r="A39" s="5" t="s">
        <v>96</v>
      </c>
      <c r="B39" s="18" t="n">
        <v>2100</v>
      </c>
      <c r="C39" s="18" t="n">
        <v>1900</v>
      </c>
      <c r="D39" s="18" t="n">
        <v>900</v>
      </c>
      <c r="E39" s="18" t="n">
        <v>700</v>
      </c>
    </row>
    <row r="40" customFormat="false" ht="15" hidden="false" customHeight="true" outlineLevel="0" collapsed="false">
      <c r="A40" s="5" t="s">
        <v>97</v>
      </c>
      <c r="B40" s="18" t="n">
        <v>30200</v>
      </c>
      <c r="C40" s="18" t="n">
        <v>15900</v>
      </c>
      <c r="D40" s="18" t="n">
        <v>7900</v>
      </c>
      <c r="E40" s="18" t="n">
        <v>400</v>
      </c>
    </row>
    <row r="41" customFormat="false" ht="15" hidden="false" customHeight="true" outlineLevel="0" collapsed="false">
      <c r="A41" s="5" t="s">
        <v>98</v>
      </c>
      <c r="B41" s="17" t="n">
        <v>0.492</v>
      </c>
      <c r="C41" s="17" t="n">
        <v>0.29</v>
      </c>
      <c r="D41" s="17" t="n">
        <v>0.399</v>
      </c>
      <c r="E41" s="17" t="n">
        <v>0.049</v>
      </c>
    </row>
    <row r="43" customFormat="false" ht="15" hidden="false" customHeight="true" outlineLevel="0" collapsed="false">
      <c r="A43" s="3" t="s">
        <v>122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3" min="2" style="1" width="13"/>
    <col collapsed="false" customWidth="true" hidden="false" outlineLevel="0" max="5" min="4" style="1" width="14"/>
    <col collapsed="false" customWidth="true" hidden="false" outlineLevel="0" max="6" min="6" style="1" width="16"/>
    <col collapsed="false" customWidth="true" hidden="false" outlineLevel="0" max="7" min="7" style="1" width="13"/>
  </cols>
  <sheetData>
    <row r="1" customFormat="false" ht="18" hidden="false" customHeight="true" outlineLevel="0" collapsed="false">
      <c r="A1" s="2" t="s">
        <v>123</v>
      </c>
    </row>
    <row r="2" customFormat="false" ht="15" hidden="false" customHeight="true" outlineLevel="0" collapsed="false">
      <c r="A2" s="3" t="s">
        <v>124</v>
      </c>
    </row>
    <row r="4" customFormat="false" ht="15" hidden="false" customHeight="true" outlineLevel="0" collapsed="false">
      <c r="A4" s="4" t="s">
        <v>28</v>
      </c>
    </row>
    <row r="5" customFormat="false" ht="15" hidden="false" customHeight="true" outlineLevel="0" collapsed="false">
      <c r="A5" s="3" t="s">
        <v>29</v>
      </c>
    </row>
    <row r="6" customFormat="false" ht="15" hidden="false" customHeight="true" outlineLevel="0" collapsed="false">
      <c r="A6" s="3" t="s">
        <v>30</v>
      </c>
    </row>
    <row r="7" customFormat="false" ht="15" hidden="false" customHeight="true" outlineLevel="0" collapsed="false">
      <c r="A7" s="3" t="s">
        <v>31</v>
      </c>
    </row>
    <row r="9" customFormat="false" ht="19.5" hidden="false" customHeight="true" outlineLevel="0" collapsed="false">
      <c r="A9" s="6" t="s">
        <v>125</v>
      </c>
      <c r="B9" s="7" t="s">
        <v>126</v>
      </c>
      <c r="C9" s="7" t="s">
        <v>127</v>
      </c>
    </row>
    <row r="10" customFormat="false" ht="15" hidden="false" customHeight="true" outlineLevel="0" collapsed="false">
      <c r="A10" s="17" t="n">
        <v>0.2</v>
      </c>
      <c r="B10" s="27" t="n">
        <f aca="false">A10/(1+A10)</f>
        <v>0.166666666666667</v>
      </c>
      <c r="C10" s="27" t="n">
        <f aca="false">A10/(1-A10)</f>
        <v>0.25</v>
      </c>
    </row>
    <row r="11" customFormat="false" ht="15" hidden="false" customHeight="true" outlineLevel="0" collapsed="false">
      <c r="A11" s="17" t="n">
        <v>0.25</v>
      </c>
      <c r="B11" s="27" t="n">
        <f aca="false">A11/(1+A11)</f>
        <v>0.2</v>
      </c>
      <c r="C11" s="27" t="n">
        <f aca="false">A11/(1-A11)</f>
        <v>0.333333333333333</v>
      </c>
    </row>
    <row r="12" customFormat="false" ht="15" hidden="false" customHeight="true" outlineLevel="0" collapsed="false">
      <c r="A12" s="17" t="n">
        <v>0.3</v>
      </c>
      <c r="B12" s="27" t="n">
        <f aca="false">A12/(1+A12)</f>
        <v>0.230769230769231</v>
      </c>
      <c r="C12" s="27" t="n">
        <f aca="false">A12/(1-A12)</f>
        <v>0.428571428571429</v>
      </c>
    </row>
    <row r="13" customFormat="false" ht="15" hidden="false" customHeight="true" outlineLevel="0" collapsed="false">
      <c r="A13" s="17" t="n">
        <v>0.35</v>
      </c>
      <c r="B13" s="27" t="n">
        <f aca="false">A13/(1+A13)</f>
        <v>0.259259259259259</v>
      </c>
      <c r="C13" s="27" t="n">
        <f aca="false">A13/(1-A13)</f>
        <v>0.538461538461538</v>
      </c>
    </row>
    <row r="14" customFormat="false" ht="15" hidden="false" customHeight="true" outlineLevel="0" collapsed="false">
      <c r="A14" s="17" t="n">
        <v>0.4</v>
      </c>
      <c r="B14" s="27" t="n">
        <f aca="false">A14/(1+A14)</f>
        <v>0.285714285714286</v>
      </c>
      <c r="C14" s="27" t="n">
        <f aca="false">A14/(1-A14)</f>
        <v>0.666666666666667</v>
      </c>
    </row>
    <row r="15" customFormat="false" ht="15" hidden="false" customHeight="true" outlineLevel="0" collapsed="false">
      <c r="A15" s="17" t="n">
        <v>0.5</v>
      </c>
      <c r="B15" s="27" t="n">
        <f aca="false">A15/(1+A15)</f>
        <v>0.333333333333333</v>
      </c>
      <c r="C15" s="27" t="n">
        <f aca="false">A15/(1-A15)</f>
        <v>1</v>
      </c>
    </row>
    <row r="16" customFormat="false" ht="15" hidden="false" customHeight="true" outlineLevel="0" collapsed="false">
      <c r="A16" s="17" t="n">
        <v>0.6</v>
      </c>
      <c r="B16" s="27" t="n">
        <f aca="false">A16/(1+A16)</f>
        <v>0.375</v>
      </c>
      <c r="C16" s="27" t="n">
        <f aca="false">A16/(1-A16)</f>
        <v>1.5</v>
      </c>
    </row>
    <row r="17" customFormat="false" ht="15" hidden="false" customHeight="true" outlineLevel="0" collapsed="false">
      <c r="A17" s="17" t="n">
        <v>0.7</v>
      </c>
      <c r="B17" s="27" t="n">
        <f aca="false">A17/(1+A17)</f>
        <v>0.411764705882353</v>
      </c>
      <c r="C17" s="27" t="n">
        <f aca="false">A17/(1-A17)</f>
        <v>2.33333333333333</v>
      </c>
    </row>
    <row r="20" customFormat="false" ht="15" hidden="false" customHeight="true" outlineLevel="0" collapsed="false">
      <c r="A20" s="11" t="s">
        <v>128</v>
      </c>
    </row>
    <row r="21" customFormat="false" ht="19.5" hidden="false" customHeight="true" outlineLevel="0" collapsed="false">
      <c r="A21" s="6" t="s">
        <v>129</v>
      </c>
      <c r="B21" s="7" t="s">
        <v>130</v>
      </c>
      <c r="C21" s="7" t="s">
        <v>131</v>
      </c>
      <c r="D21" s="7" t="s">
        <v>132</v>
      </c>
      <c r="E21" s="7" t="s">
        <v>133</v>
      </c>
      <c r="F21" s="7" t="s">
        <v>134</v>
      </c>
      <c r="G21" s="7" t="s">
        <v>135</v>
      </c>
    </row>
    <row r="22" customFormat="false" ht="15" hidden="false" customHeight="true" outlineLevel="0" collapsed="false">
      <c r="A22" s="28"/>
      <c r="B22" s="9"/>
      <c r="C22" s="9"/>
      <c r="D22" s="27" t="n">
        <f aca="false">IFERROR((C22-B22)/C22,0)</f>
        <v>0</v>
      </c>
      <c r="E22" s="14"/>
      <c r="F22" s="15" t="n">
        <f aca="false">IFERROR(B22/(1-E22),0)</f>
        <v>0</v>
      </c>
      <c r="G22" s="15" t="n">
        <f aca="false">IFERROR(F22-C22,0)</f>
        <v>0</v>
      </c>
    </row>
    <row r="23" customFormat="false" ht="15" hidden="false" customHeight="true" outlineLevel="0" collapsed="false">
      <c r="A23" s="28"/>
      <c r="B23" s="9"/>
      <c r="C23" s="9"/>
      <c r="D23" s="27" t="n">
        <f aca="false">IFERROR((C23-B23)/C23,0)</f>
        <v>0</v>
      </c>
      <c r="E23" s="14"/>
      <c r="F23" s="15" t="n">
        <f aca="false">IFERROR(B23/(1-E23),0)</f>
        <v>0</v>
      </c>
      <c r="G23" s="15" t="n">
        <f aca="false">IFERROR(F23-C23,0)</f>
        <v>0</v>
      </c>
    </row>
    <row r="24" customFormat="false" ht="15" hidden="false" customHeight="true" outlineLevel="0" collapsed="false">
      <c r="A24" s="28"/>
      <c r="B24" s="9"/>
      <c r="C24" s="9"/>
      <c r="D24" s="27" t="n">
        <f aca="false">IFERROR((C24-B24)/C24,0)</f>
        <v>0</v>
      </c>
      <c r="E24" s="14"/>
      <c r="F24" s="15" t="n">
        <f aca="false">IFERROR(B24/(1-E24),0)</f>
        <v>0</v>
      </c>
      <c r="G24" s="15" t="n">
        <f aca="false">IFERROR(F24-C24,0)</f>
        <v>0</v>
      </c>
    </row>
    <row r="25" customFormat="false" ht="15" hidden="false" customHeight="true" outlineLevel="0" collapsed="false">
      <c r="A25" s="28"/>
      <c r="B25" s="9"/>
      <c r="C25" s="9"/>
      <c r="D25" s="27" t="n">
        <f aca="false">IFERROR((C25-B25)/C25,0)</f>
        <v>0</v>
      </c>
      <c r="E25" s="14"/>
      <c r="F25" s="15" t="n">
        <f aca="false">IFERROR(B25/(1-E25),0)</f>
        <v>0</v>
      </c>
      <c r="G25" s="15" t="n">
        <f aca="false">IFERROR(F25-C25,0)</f>
        <v>0</v>
      </c>
    </row>
    <row r="26" customFormat="false" ht="15" hidden="false" customHeight="true" outlineLevel="0" collapsed="false">
      <c r="A26" s="28"/>
      <c r="B26" s="9"/>
      <c r="C26" s="9"/>
      <c r="D26" s="27" t="n">
        <f aca="false">IFERROR((C26-B26)/C26,0)</f>
        <v>0</v>
      </c>
      <c r="E26" s="14"/>
      <c r="F26" s="15" t="n">
        <f aca="false">IFERROR(B26/(1-E26),0)</f>
        <v>0</v>
      </c>
      <c r="G26" s="15" t="n">
        <f aca="false">IFERROR(F26-C26,0)</f>
        <v>0</v>
      </c>
    </row>
    <row r="27" customFormat="false" ht="15" hidden="false" customHeight="true" outlineLevel="0" collapsed="false">
      <c r="A27" s="28"/>
      <c r="B27" s="9"/>
      <c r="C27" s="9"/>
      <c r="D27" s="27" t="n">
        <f aca="false">IFERROR((C27-B27)/C27,0)</f>
        <v>0</v>
      </c>
      <c r="E27" s="14"/>
      <c r="F27" s="15" t="n">
        <f aca="false">IFERROR(B27/(1-E27),0)</f>
        <v>0</v>
      </c>
      <c r="G27" s="15" t="n">
        <f aca="false">IFERROR(F27-C27,0)</f>
        <v>0</v>
      </c>
    </row>
    <row r="28" customFormat="false" ht="15" hidden="false" customHeight="true" outlineLevel="0" collapsed="false">
      <c r="A28" s="28"/>
      <c r="B28" s="9"/>
      <c r="C28" s="9"/>
      <c r="D28" s="27" t="n">
        <f aca="false">IFERROR((C28-B28)/C28,0)</f>
        <v>0</v>
      </c>
      <c r="E28" s="14"/>
      <c r="F28" s="15" t="n">
        <f aca="false">IFERROR(B28/(1-E28),0)</f>
        <v>0</v>
      </c>
      <c r="G28" s="15" t="n">
        <f aca="false">IFERROR(F28-C28,0)</f>
        <v>0</v>
      </c>
    </row>
    <row r="29" customFormat="false" ht="15" hidden="false" customHeight="true" outlineLevel="0" collapsed="false">
      <c r="A29" s="28"/>
      <c r="B29" s="9"/>
      <c r="C29" s="9"/>
      <c r="D29" s="27" t="n">
        <f aca="false">IFERROR((C29-B29)/C29,0)</f>
        <v>0</v>
      </c>
      <c r="E29" s="14"/>
      <c r="F29" s="15" t="n">
        <f aca="false">IFERROR(B29/(1-E29),0)</f>
        <v>0</v>
      </c>
      <c r="G29" s="15" t="n">
        <f aca="false">IFERROR(F29-C29,0)</f>
        <v>0</v>
      </c>
    </row>
    <row r="31" customFormat="false" ht="15" hidden="false" customHeight="true" outlineLevel="0" collapsed="false">
      <c r="A31" s="3" t="s">
        <v>136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17"/>
    <col collapsed="false" customWidth="true" hidden="false" outlineLevel="0" max="4" min="3" style="1" width="15"/>
    <col collapsed="false" customWidth="true" hidden="false" outlineLevel="0" max="5" min="5" style="1" width="21"/>
    <col collapsed="false" customWidth="true" hidden="false" outlineLevel="0" max="6" min="6" style="1" width="15"/>
    <col collapsed="false" customWidth="true" hidden="false" outlineLevel="0" max="7" min="7" style="1" width="17"/>
  </cols>
  <sheetData>
    <row r="1" customFormat="false" ht="18" hidden="false" customHeight="true" outlineLevel="0" collapsed="false">
      <c r="A1" s="2" t="s">
        <v>137</v>
      </c>
    </row>
    <row r="2" customFormat="false" ht="15" hidden="false" customHeight="true" outlineLevel="0" collapsed="false">
      <c r="A2" s="3" t="s">
        <v>138</v>
      </c>
    </row>
    <row r="4" customFormat="false" ht="15" hidden="false" customHeight="true" outlineLevel="0" collapsed="false">
      <c r="A4" s="4" t="s">
        <v>28</v>
      </c>
    </row>
    <row r="5" customFormat="false" ht="15" hidden="false" customHeight="true" outlineLevel="0" collapsed="false">
      <c r="A5" s="3" t="s">
        <v>29</v>
      </c>
    </row>
    <row r="6" customFormat="false" ht="15" hidden="false" customHeight="true" outlineLevel="0" collapsed="false">
      <c r="A6" s="3" t="s">
        <v>30</v>
      </c>
    </row>
    <row r="7" customFormat="false" ht="15" hidden="false" customHeight="true" outlineLevel="0" collapsed="false">
      <c r="A7" s="3" t="s">
        <v>31</v>
      </c>
    </row>
    <row r="9" customFormat="false" ht="19.5" hidden="false" customHeight="true" outlineLevel="0" collapsed="false">
      <c r="A9" s="6" t="s">
        <v>139</v>
      </c>
      <c r="B9" s="7" t="s">
        <v>140</v>
      </c>
      <c r="C9" s="7" t="s">
        <v>141</v>
      </c>
      <c r="D9" s="7" t="s">
        <v>142</v>
      </c>
      <c r="E9" s="7" t="s">
        <v>143</v>
      </c>
      <c r="F9" s="7" t="s">
        <v>118</v>
      </c>
      <c r="G9" s="7" t="s">
        <v>144</v>
      </c>
    </row>
    <row r="10" customFormat="false" ht="15" hidden="false" customHeight="true" outlineLevel="0" collapsed="false">
      <c r="A10" s="11" t="n">
        <v>1</v>
      </c>
      <c r="B10" s="19"/>
      <c r="C10" s="19"/>
      <c r="D10" s="19"/>
      <c r="E10" s="19"/>
      <c r="F10" s="19"/>
      <c r="G10" s="25" t="n">
        <f aca="false">B10+C10-D10-E10-F10</f>
        <v>0</v>
      </c>
    </row>
    <row r="11" customFormat="false" ht="15" hidden="false" customHeight="true" outlineLevel="0" collapsed="false">
      <c r="A11" s="11" t="n">
        <v>2</v>
      </c>
      <c r="B11" s="29" t="n">
        <f aca="false">G10</f>
        <v>0</v>
      </c>
      <c r="C11" s="19"/>
      <c r="D11" s="19"/>
      <c r="E11" s="19"/>
      <c r="F11" s="19"/>
      <c r="G11" s="25" t="n">
        <f aca="false">B11+C11-D11-E11-F11</f>
        <v>0</v>
      </c>
    </row>
    <row r="12" customFormat="false" ht="15" hidden="false" customHeight="true" outlineLevel="0" collapsed="false">
      <c r="A12" s="11" t="n">
        <v>3</v>
      </c>
      <c r="B12" s="29" t="n">
        <f aca="false">G11</f>
        <v>0</v>
      </c>
      <c r="C12" s="19"/>
      <c r="D12" s="19"/>
      <c r="E12" s="19"/>
      <c r="F12" s="19"/>
      <c r="G12" s="25" t="n">
        <f aca="false">B12+C12-D12-E12-F12</f>
        <v>0</v>
      </c>
    </row>
    <row r="13" customFormat="false" ht="15" hidden="false" customHeight="true" outlineLevel="0" collapsed="false">
      <c r="A13" s="11" t="n">
        <v>4</v>
      </c>
      <c r="B13" s="29" t="n">
        <f aca="false">G12</f>
        <v>0</v>
      </c>
      <c r="C13" s="19"/>
      <c r="D13" s="19"/>
      <c r="E13" s="19"/>
      <c r="F13" s="19"/>
      <c r="G13" s="25" t="n">
        <f aca="false">B13+C13-D13-E13-F13</f>
        <v>0</v>
      </c>
    </row>
    <row r="14" customFormat="false" ht="15" hidden="false" customHeight="true" outlineLevel="0" collapsed="false">
      <c r="A14" s="11" t="n">
        <v>5</v>
      </c>
      <c r="B14" s="29" t="n">
        <f aca="false">G13</f>
        <v>0</v>
      </c>
      <c r="C14" s="19"/>
      <c r="D14" s="19"/>
      <c r="E14" s="19"/>
      <c r="F14" s="19"/>
      <c r="G14" s="25" t="n">
        <f aca="false">B14+C14-D14-E14-F14</f>
        <v>0</v>
      </c>
    </row>
    <row r="15" customFormat="false" ht="15" hidden="false" customHeight="true" outlineLevel="0" collapsed="false">
      <c r="A15" s="11" t="n">
        <v>6</v>
      </c>
      <c r="B15" s="29" t="n">
        <f aca="false">G14</f>
        <v>0</v>
      </c>
      <c r="C15" s="19"/>
      <c r="D15" s="19"/>
      <c r="E15" s="19"/>
      <c r="F15" s="19"/>
      <c r="G15" s="25" t="n">
        <f aca="false">B15+C15-D15-E15-F15</f>
        <v>0</v>
      </c>
    </row>
    <row r="16" customFormat="false" ht="15" hidden="false" customHeight="true" outlineLevel="0" collapsed="false">
      <c r="A16" s="11" t="n">
        <v>7</v>
      </c>
      <c r="B16" s="29" t="n">
        <f aca="false">G15</f>
        <v>0</v>
      </c>
      <c r="C16" s="19"/>
      <c r="D16" s="19"/>
      <c r="E16" s="19"/>
      <c r="F16" s="19"/>
      <c r="G16" s="25" t="n">
        <f aca="false">B16+C16-D16-E16-F16</f>
        <v>0</v>
      </c>
    </row>
    <row r="17" customFormat="false" ht="15" hidden="false" customHeight="true" outlineLevel="0" collapsed="false">
      <c r="A17" s="11" t="n">
        <v>8</v>
      </c>
      <c r="B17" s="29" t="n">
        <f aca="false">G16</f>
        <v>0</v>
      </c>
      <c r="C17" s="19"/>
      <c r="D17" s="19"/>
      <c r="E17" s="19"/>
      <c r="F17" s="19"/>
      <c r="G17" s="25" t="n">
        <f aca="false">B17+C17-D17-E17-F17</f>
        <v>0</v>
      </c>
    </row>
    <row r="18" customFormat="false" ht="15" hidden="false" customHeight="true" outlineLevel="0" collapsed="false">
      <c r="A18" s="11" t="n">
        <v>9</v>
      </c>
      <c r="B18" s="29" t="n">
        <f aca="false">G17</f>
        <v>0</v>
      </c>
      <c r="C18" s="19"/>
      <c r="D18" s="19"/>
      <c r="E18" s="19"/>
      <c r="F18" s="19"/>
      <c r="G18" s="25" t="n">
        <f aca="false">B18+C18-D18-E18-F18</f>
        <v>0</v>
      </c>
    </row>
    <row r="19" customFormat="false" ht="15" hidden="false" customHeight="true" outlineLevel="0" collapsed="false">
      <c r="A19" s="11" t="n">
        <v>10</v>
      </c>
      <c r="B19" s="29" t="n">
        <f aca="false">G18</f>
        <v>0</v>
      </c>
      <c r="C19" s="19"/>
      <c r="D19" s="19"/>
      <c r="E19" s="19"/>
      <c r="F19" s="19"/>
      <c r="G19" s="25" t="n">
        <f aca="false">B19+C19-D19-E19-F19</f>
        <v>0</v>
      </c>
    </row>
    <row r="20" customFormat="false" ht="15" hidden="false" customHeight="true" outlineLevel="0" collapsed="false">
      <c r="A20" s="11" t="n">
        <v>11</v>
      </c>
      <c r="B20" s="29" t="n">
        <f aca="false">G19</f>
        <v>0</v>
      </c>
      <c r="C20" s="19"/>
      <c r="D20" s="19"/>
      <c r="E20" s="19"/>
      <c r="F20" s="19"/>
      <c r="G20" s="25" t="n">
        <f aca="false">B20+C20-D20-E20-F20</f>
        <v>0</v>
      </c>
    </row>
    <row r="21" customFormat="false" ht="15" hidden="false" customHeight="true" outlineLevel="0" collapsed="false">
      <c r="A21" s="11" t="n">
        <v>12</v>
      </c>
      <c r="B21" s="29" t="n">
        <f aca="false">G20</f>
        <v>0</v>
      </c>
      <c r="C21" s="19"/>
      <c r="D21" s="19"/>
      <c r="E21" s="19"/>
      <c r="F21" s="19"/>
      <c r="G21" s="25" t="n">
        <f aca="false">B21+C21-D21-E21-F21</f>
        <v>0</v>
      </c>
    </row>
    <row r="22" customFormat="false" ht="15" hidden="false" customHeight="true" outlineLevel="0" collapsed="false">
      <c r="A22" s="11" t="n">
        <v>13</v>
      </c>
      <c r="B22" s="29" t="n">
        <f aca="false">G21</f>
        <v>0</v>
      </c>
      <c r="C22" s="19"/>
      <c r="D22" s="19"/>
      <c r="E22" s="19"/>
      <c r="F22" s="19"/>
      <c r="G22" s="25" t="n">
        <f aca="false">B22+C22-D22-E22-F22</f>
        <v>0</v>
      </c>
    </row>
    <row r="23" customFormat="false" ht="15" hidden="false" customHeight="true" outlineLevel="0" collapsed="false">
      <c r="A23" s="10"/>
      <c r="B23" s="10"/>
      <c r="C23" s="10"/>
      <c r="D23" s="10"/>
      <c r="E23" s="10"/>
      <c r="F23" s="10"/>
      <c r="G23" s="10"/>
    </row>
    <row r="24" customFormat="false" ht="15" hidden="false" customHeight="true" outlineLevel="0" collapsed="false">
      <c r="A24" s="11" t="s">
        <v>145</v>
      </c>
      <c r="G24" s="25" t="n">
        <f aca="false">MIN(G10:G22)</f>
        <v>0</v>
      </c>
    </row>
    <row r="25" customFormat="false" ht="15" hidden="false" customHeight="true" outlineLevel="0" collapsed="false">
      <c r="A25" s="11" t="s">
        <v>146</v>
      </c>
      <c r="G25" s="30" t="n">
        <f aca="false">INDEX(A10:A22,MATCH(G24,G10:G22,0))</f>
        <v>1</v>
      </c>
    </row>
    <row r="27" customFormat="false" ht="15" hidden="false" customHeight="true" outlineLevel="0" collapsed="false">
      <c r="A27" s="3" t="s">
        <v>147</v>
      </c>
    </row>
    <row r="28" customFormat="false" ht="15" hidden="false" customHeight="true" outlineLevel="0" collapsed="false">
      <c r="A28" s="3" t="s">
        <v>148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42"/>
    <col collapsed="false" customWidth="true" hidden="false" outlineLevel="0" max="3" min="3" style="1" width="10"/>
    <col collapsed="false" customWidth="true" hidden="false" outlineLevel="0" max="6" min="4" style="1" width="13"/>
    <col collapsed="false" customWidth="true" hidden="false" outlineLevel="0" max="7" min="7" style="1" width="14"/>
  </cols>
  <sheetData>
    <row r="1" customFormat="false" ht="18" hidden="false" customHeight="true" outlineLevel="0" collapsed="false">
      <c r="A1" s="2" t="s">
        <v>149</v>
      </c>
    </row>
    <row r="2" customFormat="false" ht="15" hidden="false" customHeight="true" outlineLevel="0" collapsed="false">
      <c r="A2" s="3" t="s">
        <v>150</v>
      </c>
    </row>
    <row r="4" customFormat="false" ht="15" hidden="false" customHeight="true" outlineLevel="0" collapsed="false">
      <c r="A4" s="4" t="s">
        <v>28</v>
      </c>
    </row>
    <row r="5" customFormat="false" ht="15" hidden="false" customHeight="true" outlineLevel="0" collapsed="false">
      <c r="A5" s="3" t="s">
        <v>29</v>
      </c>
    </row>
    <row r="6" customFormat="false" ht="15" hidden="false" customHeight="true" outlineLevel="0" collapsed="false">
      <c r="A6" s="3" t="s">
        <v>30</v>
      </c>
    </row>
    <row r="7" customFormat="false" ht="15" hidden="false" customHeight="true" outlineLevel="0" collapsed="false">
      <c r="A7" s="3" t="s">
        <v>31</v>
      </c>
    </row>
    <row r="9" customFormat="false" ht="15" hidden="false" customHeight="true" outlineLevel="0" collapsed="false">
      <c r="A9" s="11" t="s">
        <v>151</v>
      </c>
      <c r="C9" s="13" t="n">
        <f aca="false">'2 Three Rates'!$D$20</f>
        <v>0</v>
      </c>
    </row>
    <row r="10" customFormat="false" ht="15" hidden="false" customHeight="true" outlineLevel="0" collapsed="false">
      <c r="A10" s="11" t="s">
        <v>152</v>
      </c>
      <c r="C10" s="9"/>
      <c r="D10" s="3" t="s">
        <v>153</v>
      </c>
    </row>
    <row r="11" customFormat="false" ht="15" hidden="false" customHeight="true" outlineLevel="0" collapsed="false">
      <c r="A11" s="11" t="s">
        <v>154</v>
      </c>
      <c r="C11" s="14"/>
      <c r="D11" s="3" t="s">
        <v>155</v>
      </c>
    </row>
    <row r="13" customFormat="false" ht="19.5" hidden="false" customHeight="true" outlineLevel="0" collapsed="false">
      <c r="A13" s="6" t="s">
        <v>156</v>
      </c>
      <c r="B13" s="7" t="s">
        <v>157</v>
      </c>
      <c r="C13" s="7" t="s">
        <v>158</v>
      </c>
      <c r="D13" s="7" t="s">
        <v>159</v>
      </c>
      <c r="E13" s="7" t="s">
        <v>160</v>
      </c>
      <c r="F13" s="7" t="s">
        <v>161</v>
      </c>
      <c r="G13" s="7" t="s">
        <v>162</v>
      </c>
    </row>
    <row r="14" customFormat="false" ht="15" hidden="false" customHeight="true" outlineLevel="0" collapsed="false">
      <c r="A14" s="3" t="n">
        <v>1</v>
      </c>
      <c r="B14" s="28"/>
      <c r="C14" s="31"/>
      <c r="D14" s="9"/>
      <c r="E14" s="15" t="n">
        <f aca="false">IFERROR(C14*$C$10,0)</f>
        <v>0</v>
      </c>
      <c r="F14" s="15" t="n">
        <f aca="false">IFERROR(D14/(1-$C$11),0)</f>
        <v>0</v>
      </c>
      <c r="G14" s="12" t="n">
        <f aca="false">E14+F14</f>
        <v>0</v>
      </c>
    </row>
    <row r="15" customFormat="false" ht="15" hidden="false" customHeight="true" outlineLevel="0" collapsed="false">
      <c r="A15" s="3" t="n">
        <v>2</v>
      </c>
      <c r="B15" s="28"/>
      <c r="C15" s="31"/>
      <c r="D15" s="9"/>
      <c r="E15" s="15" t="n">
        <f aca="false">IFERROR(C15*$C$10,0)</f>
        <v>0</v>
      </c>
      <c r="F15" s="15" t="n">
        <f aca="false">IFERROR(D15/(1-$C$11),0)</f>
        <v>0</v>
      </c>
      <c r="G15" s="12" t="n">
        <f aca="false">E15+F15</f>
        <v>0</v>
      </c>
    </row>
    <row r="16" customFormat="false" ht="15" hidden="false" customHeight="true" outlineLevel="0" collapsed="false">
      <c r="A16" s="3" t="n">
        <v>3</v>
      </c>
      <c r="B16" s="28"/>
      <c r="C16" s="31"/>
      <c r="D16" s="9"/>
      <c r="E16" s="15" t="n">
        <f aca="false">IFERROR(C16*$C$10,0)</f>
        <v>0</v>
      </c>
      <c r="F16" s="15" t="n">
        <f aca="false">IFERROR(D16/(1-$C$11),0)</f>
        <v>0</v>
      </c>
      <c r="G16" s="12" t="n">
        <f aca="false">E16+F16</f>
        <v>0</v>
      </c>
    </row>
    <row r="17" customFormat="false" ht="15" hidden="false" customHeight="true" outlineLevel="0" collapsed="false">
      <c r="A17" s="3" t="n">
        <v>4</v>
      </c>
      <c r="B17" s="28"/>
      <c r="C17" s="31"/>
      <c r="D17" s="9"/>
      <c r="E17" s="15" t="n">
        <f aca="false">IFERROR(C17*$C$10,0)</f>
        <v>0</v>
      </c>
      <c r="F17" s="15" t="n">
        <f aca="false">IFERROR(D17/(1-$C$11),0)</f>
        <v>0</v>
      </c>
      <c r="G17" s="12" t="n">
        <f aca="false">E17+F17</f>
        <v>0</v>
      </c>
    </row>
    <row r="18" customFormat="false" ht="15" hidden="false" customHeight="true" outlineLevel="0" collapsed="false">
      <c r="A18" s="3" t="n">
        <v>5</v>
      </c>
      <c r="B18" s="28"/>
      <c r="C18" s="31"/>
      <c r="D18" s="9"/>
      <c r="E18" s="15" t="n">
        <f aca="false">IFERROR(C18*$C$10,0)</f>
        <v>0</v>
      </c>
      <c r="F18" s="15" t="n">
        <f aca="false">IFERROR(D18/(1-$C$11),0)</f>
        <v>0</v>
      </c>
      <c r="G18" s="12" t="n">
        <f aca="false">E18+F18</f>
        <v>0</v>
      </c>
    </row>
    <row r="19" customFormat="false" ht="15" hidden="false" customHeight="true" outlineLevel="0" collapsed="false">
      <c r="A19" s="3" t="n">
        <v>6</v>
      </c>
      <c r="B19" s="28"/>
      <c r="C19" s="31"/>
      <c r="D19" s="9"/>
      <c r="E19" s="15" t="n">
        <f aca="false">IFERROR(C19*$C$10,0)</f>
        <v>0</v>
      </c>
      <c r="F19" s="15" t="n">
        <f aca="false">IFERROR(D19/(1-$C$11),0)</f>
        <v>0</v>
      </c>
      <c r="G19" s="12" t="n">
        <f aca="false">E19+F19</f>
        <v>0</v>
      </c>
    </row>
    <row r="20" customFormat="false" ht="15" hidden="false" customHeight="true" outlineLevel="0" collapsed="false">
      <c r="A20" s="3" t="n">
        <v>7</v>
      </c>
      <c r="B20" s="28"/>
      <c r="C20" s="31"/>
      <c r="D20" s="9"/>
      <c r="E20" s="15" t="n">
        <f aca="false">IFERROR(C20*$C$10,0)</f>
        <v>0</v>
      </c>
      <c r="F20" s="15" t="n">
        <f aca="false">IFERROR(D20/(1-$C$11),0)</f>
        <v>0</v>
      </c>
      <c r="G20" s="12" t="n">
        <f aca="false">E20+F20</f>
        <v>0</v>
      </c>
    </row>
    <row r="21" customFormat="false" ht="15" hidden="false" customHeight="true" outlineLevel="0" collapsed="false">
      <c r="A21" s="3" t="n">
        <v>8</v>
      </c>
      <c r="B21" s="28"/>
      <c r="C21" s="31"/>
      <c r="D21" s="9"/>
      <c r="E21" s="15" t="n">
        <f aca="false">IFERROR(C21*$C$10,0)</f>
        <v>0</v>
      </c>
      <c r="F21" s="15" t="n">
        <f aca="false">IFERROR(D21/(1-$C$11),0)</f>
        <v>0</v>
      </c>
      <c r="G21" s="12" t="n">
        <f aca="false">E21+F21</f>
        <v>0</v>
      </c>
    </row>
    <row r="22" customFormat="false" ht="15" hidden="false" customHeight="true" outlineLevel="0" collapsed="false">
      <c r="A22" s="3" t="n">
        <v>9</v>
      </c>
      <c r="B22" s="28"/>
      <c r="C22" s="31"/>
      <c r="D22" s="9"/>
      <c r="E22" s="15" t="n">
        <f aca="false">IFERROR(C22*$C$10,0)</f>
        <v>0</v>
      </c>
      <c r="F22" s="15" t="n">
        <f aca="false">IFERROR(D22/(1-$C$11),0)</f>
        <v>0</v>
      </c>
      <c r="G22" s="12" t="n">
        <f aca="false">E22+F22</f>
        <v>0</v>
      </c>
    </row>
    <row r="23" customFormat="false" ht="15" hidden="false" customHeight="true" outlineLevel="0" collapsed="false">
      <c r="A23" s="3" t="n">
        <v>10</v>
      </c>
      <c r="B23" s="28"/>
      <c r="C23" s="31"/>
      <c r="D23" s="9"/>
      <c r="E23" s="15" t="n">
        <f aca="false">IFERROR(C23*$C$10,0)</f>
        <v>0</v>
      </c>
      <c r="F23" s="15" t="n">
        <f aca="false">IFERROR(D23/(1-$C$11),0)</f>
        <v>0</v>
      </c>
      <c r="G23" s="12" t="n">
        <f aca="false">E23+F23</f>
        <v>0</v>
      </c>
    </row>
    <row r="24" customFormat="false" ht="15" hidden="false" customHeight="true" outlineLevel="0" collapsed="false">
      <c r="A24" s="3" t="n">
        <v>11</v>
      </c>
      <c r="B24" s="28"/>
      <c r="C24" s="31"/>
      <c r="D24" s="9"/>
      <c r="E24" s="15" t="n">
        <f aca="false">IFERROR(C24*$C$10,0)</f>
        <v>0</v>
      </c>
      <c r="F24" s="15" t="n">
        <f aca="false">IFERROR(D24/(1-$C$11),0)</f>
        <v>0</v>
      </c>
      <c r="G24" s="12" t="n">
        <f aca="false">E24+F24</f>
        <v>0</v>
      </c>
    </row>
    <row r="25" customFormat="false" ht="15" hidden="false" customHeight="true" outlineLevel="0" collapsed="false">
      <c r="A25" s="3" t="n">
        <v>12</v>
      </c>
      <c r="B25" s="28"/>
      <c r="C25" s="31"/>
      <c r="D25" s="9"/>
      <c r="E25" s="15" t="n">
        <f aca="false">IFERROR(C25*$C$10,0)</f>
        <v>0</v>
      </c>
      <c r="F25" s="15" t="n">
        <f aca="false">IFERROR(D25/(1-$C$11),0)</f>
        <v>0</v>
      </c>
      <c r="G25" s="12" t="n">
        <f aca="false">E25+F25</f>
        <v>0</v>
      </c>
    </row>
    <row r="26" customFormat="false" ht="15" hidden="false" customHeight="true" outlineLevel="0" collapsed="false">
      <c r="A26" s="3" t="n">
        <v>13</v>
      </c>
      <c r="B26" s="28"/>
      <c r="C26" s="31"/>
      <c r="D26" s="9"/>
      <c r="E26" s="15" t="n">
        <f aca="false">IFERROR(C26*$C$10,0)</f>
        <v>0</v>
      </c>
      <c r="F26" s="15" t="n">
        <f aca="false">IFERROR(D26/(1-$C$11),0)</f>
        <v>0</v>
      </c>
      <c r="G26" s="12" t="n">
        <f aca="false">E26+F26</f>
        <v>0</v>
      </c>
    </row>
    <row r="27" customFormat="false" ht="15" hidden="false" customHeight="true" outlineLevel="0" collapsed="false">
      <c r="A27" s="3" t="n">
        <v>14</v>
      </c>
      <c r="B27" s="28"/>
      <c r="C27" s="31"/>
      <c r="D27" s="9"/>
      <c r="E27" s="15" t="n">
        <f aca="false">IFERROR(C27*$C$10,0)</f>
        <v>0</v>
      </c>
      <c r="F27" s="15" t="n">
        <f aca="false">IFERROR(D27/(1-$C$11),0)</f>
        <v>0</v>
      </c>
      <c r="G27" s="12" t="n">
        <f aca="false">E27+F27</f>
        <v>0</v>
      </c>
    </row>
    <row r="28" customFormat="false" ht="15" hidden="false" customHeight="true" outlineLevel="0" collapsed="false">
      <c r="A28" s="3" t="n">
        <v>15</v>
      </c>
      <c r="B28" s="28"/>
      <c r="C28" s="31"/>
      <c r="D28" s="9"/>
      <c r="E28" s="15" t="n">
        <f aca="false">IFERROR(C28*$C$10,0)</f>
        <v>0</v>
      </c>
      <c r="F28" s="15" t="n">
        <f aca="false">IFERROR(D28/(1-$C$11),0)</f>
        <v>0</v>
      </c>
      <c r="G28" s="12" t="n">
        <f aca="false">E28+F28</f>
        <v>0</v>
      </c>
    </row>
    <row r="29" customFormat="false" ht="15" hidden="false" customHeight="true" outlineLevel="0" collapsed="false">
      <c r="A29" s="3" t="n">
        <v>16</v>
      </c>
      <c r="B29" s="28"/>
      <c r="C29" s="31"/>
      <c r="D29" s="9"/>
      <c r="E29" s="15" t="n">
        <f aca="false">IFERROR(C29*$C$10,0)</f>
        <v>0</v>
      </c>
      <c r="F29" s="15" t="n">
        <f aca="false">IFERROR(D29/(1-$C$11),0)</f>
        <v>0</v>
      </c>
      <c r="G29" s="12" t="n">
        <f aca="false">E29+F29</f>
        <v>0</v>
      </c>
    </row>
    <row r="30" customFormat="false" ht="15" hidden="false" customHeight="true" outlineLevel="0" collapsed="false">
      <c r="A30" s="3" t="n">
        <v>17</v>
      </c>
      <c r="B30" s="28"/>
      <c r="C30" s="31"/>
      <c r="D30" s="9"/>
      <c r="E30" s="15" t="n">
        <f aca="false">IFERROR(C30*$C$10,0)</f>
        <v>0</v>
      </c>
      <c r="F30" s="15" t="n">
        <f aca="false">IFERROR(D30/(1-$C$11),0)</f>
        <v>0</v>
      </c>
      <c r="G30" s="12" t="n">
        <f aca="false">E30+F30</f>
        <v>0</v>
      </c>
    </row>
    <row r="31" customFormat="false" ht="15" hidden="false" customHeight="true" outlineLevel="0" collapsed="false">
      <c r="A31" s="3" t="n">
        <v>18</v>
      </c>
      <c r="B31" s="28"/>
      <c r="C31" s="31"/>
      <c r="D31" s="9"/>
      <c r="E31" s="15" t="n">
        <f aca="false">IFERROR(C31*$C$10,0)</f>
        <v>0</v>
      </c>
      <c r="F31" s="15" t="n">
        <f aca="false">IFERROR(D31/(1-$C$11),0)</f>
        <v>0</v>
      </c>
      <c r="G31" s="12" t="n">
        <f aca="false">E31+F31</f>
        <v>0</v>
      </c>
    </row>
    <row r="32" customFormat="false" ht="15" hidden="false" customHeight="true" outlineLevel="0" collapsed="false">
      <c r="A32" s="3" t="n">
        <v>19</v>
      </c>
      <c r="B32" s="28"/>
      <c r="C32" s="31"/>
      <c r="D32" s="9"/>
      <c r="E32" s="15" t="n">
        <f aca="false">IFERROR(C32*$C$10,0)</f>
        <v>0</v>
      </c>
      <c r="F32" s="15" t="n">
        <f aca="false">IFERROR(D32/(1-$C$11),0)</f>
        <v>0</v>
      </c>
      <c r="G32" s="12" t="n">
        <f aca="false">E32+F32</f>
        <v>0</v>
      </c>
    </row>
    <row r="33" customFormat="false" ht="15" hidden="false" customHeight="true" outlineLevel="0" collapsed="false">
      <c r="A33" s="3" t="n">
        <v>20</v>
      </c>
      <c r="B33" s="28"/>
      <c r="C33" s="31"/>
      <c r="D33" s="9"/>
      <c r="E33" s="15" t="n">
        <f aca="false">IFERROR(C33*$C$10,0)</f>
        <v>0</v>
      </c>
      <c r="F33" s="15" t="n">
        <f aca="false">IFERROR(D33/(1-$C$11),0)</f>
        <v>0</v>
      </c>
      <c r="G33" s="12" t="n">
        <f aca="false">E33+F33</f>
        <v>0</v>
      </c>
    </row>
    <row r="34" customFormat="false" ht="15" hidden="false" customHeight="true" outlineLevel="0" collapsed="false">
      <c r="A34" s="3" t="n">
        <v>21</v>
      </c>
      <c r="B34" s="28"/>
      <c r="C34" s="31"/>
      <c r="D34" s="9"/>
      <c r="E34" s="15" t="n">
        <f aca="false">IFERROR(C34*$C$10,0)</f>
        <v>0</v>
      </c>
      <c r="F34" s="15" t="n">
        <f aca="false">IFERROR(D34/(1-$C$11),0)</f>
        <v>0</v>
      </c>
      <c r="G34" s="12" t="n">
        <f aca="false">E34+F34</f>
        <v>0</v>
      </c>
    </row>
    <row r="35" customFormat="false" ht="15" hidden="false" customHeight="true" outlineLevel="0" collapsed="false">
      <c r="A35" s="3" t="n">
        <v>22</v>
      </c>
      <c r="B35" s="28"/>
      <c r="C35" s="31"/>
      <c r="D35" s="9"/>
      <c r="E35" s="15" t="n">
        <f aca="false">IFERROR(C35*$C$10,0)</f>
        <v>0</v>
      </c>
      <c r="F35" s="15" t="n">
        <f aca="false">IFERROR(D35/(1-$C$11),0)</f>
        <v>0</v>
      </c>
      <c r="G35" s="12" t="n">
        <f aca="false">E35+F35</f>
        <v>0</v>
      </c>
    </row>
    <row r="36" customFormat="false" ht="15" hidden="false" customHeight="true" outlineLevel="0" collapsed="false">
      <c r="A36" s="3" t="n">
        <v>23</v>
      </c>
      <c r="B36" s="28"/>
      <c r="C36" s="31"/>
      <c r="D36" s="9"/>
      <c r="E36" s="15" t="n">
        <f aca="false">IFERROR(C36*$C$10,0)</f>
        <v>0</v>
      </c>
      <c r="F36" s="15" t="n">
        <f aca="false">IFERROR(D36/(1-$C$11),0)</f>
        <v>0</v>
      </c>
      <c r="G36" s="12" t="n">
        <f aca="false">E36+F36</f>
        <v>0</v>
      </c>
    </row>
    <row r="37" customFormat="false" ht="15" hidden="false" customHeight="true" outlineLevel="0" collapsed="false">
      <c r="A37" s="3" t="n">
        <v>24</v>
      </c>
      <c r="B37" s="28"/>
      <c r="C37" s="31"/>
      <c r="D37" s="9"/>
      <c r="E37" s="15" t="n">
        <f aca="false">IFERROR(C37*$C$10,0)</f>
        <v>0</v>
      </c>
      <c r="F37" s="15" t="n">
        <f aca="false">IFERROR(D37/(1-$C$11),0)</f>
        <v>0</v>
      </c>
      <c r="G37" s="12" t="n">
        <f aca="false">E37+F37</f>
        <v>0</v>
      </c>
    </row>
    <row r="38" customFormat="false" ht="15" hidden="false" customHeight="true" outlineLevel="0" collapsed="false">
      <c r="A38" s="3" t="n">
        <v>25</v>
      </c>
      <c r="B38" s="28"/>
      <c r="C38" s="31"/>
      <c r="D38" s="9"/>
      <c r="E38" s="15" t="n">
        <f aca="false">IFERROR(C38*$C$10,0)</f>
        <v>0</v>
      </c>
      <c r="F38" s="15" t="n">
        <f aca="false">IFERROR(D38/(1-$C$11),0)</f>
        <v>0</v>
      </c>
      <c r="G38" s="12" t="n">
        <f aca="false">E38+F38</f>
        <v>0</v>
      </c>
    </row>
    <row r="39" customFormat="false" ht="15" hidden="false" customHeight="true" outlineLevel="0" collapsed="false">
      <c r="A39" s="3" t="n">
        <v>26</v>
      </c>
      <c r="B39" s="28"/>
      <c r="C39" s="31"/>
      <c r="D39" s="9"/>
      <c r="E39" s="15" t="n">
        <f aca="false">IFERROR(C39*$C$10,0)</f>
        <v>0</v>
      </c>
      <c r="F39" s="15" t="n">
        <f aca="false">IFERROR(D39/(1-$C$11),0)</f>
        <v>0</v>
      </c>
      <c r="G39" s="12" t="n">
        <f aca="false">E39+F39</f>
        <v>0</v>
      </c>
    </row>
    <row r="40" customFormat="false" ht="15" hidden="false" customHeight="true" outlineLevel="0" collapsed="false">
      <c r="A40" s="3" t="n">
        <v>27</v>
      </c>
      <c r="B40" s="28"/>
      <c r="C40" s="31"/>
      <c r="D40" s="9"/>
      <c r="E40" s="15" t="n">
        <f aca="false">IFERROR(C40*$C$10,0)</f>
        <v>0</v>
      </c>
      <c r="F40" s="15" t="n">
        <f aca="false">IFERROR(D40/(1-$C$11),0)</f>
        <v>0</v>
      </c>
      <c r="G40" s="12" t="n">
        <f aca="false">E40+F40</f>
        <v>0</v>
      </c>
    </row>
    <row r="41" customFormat="false" ht="15" hidden="false" customHeight="true" outlineLevel="0" collapsed="false">
      <c r="A41" s="3" t="n">
        <v>28</v>
      </c>
      <c r="B41" s="28"/>
      <c r="C41" s="31"/>
      <c r="D41" s="9"/>
      <c r="E41" s="15" t="n">
        <f aca="false">IFERROR(C41*$C$10,0)</f>
        <v>0</v>
      </c>
      <c r="F41" s="15" t="n">
        <f aca="false">IFERROR(D41/(1-$C$11),0)</f>
        <v>0</v>
      </c>
      <c r="G41" s="12" t="n">
        <f aca="false">E41+F41</f>
        <v>0</v>
      </c>
    </row>
    <row r="42" customFormat="false" ht="15" hidden="false" customHeight="true" outlineLevel="0" collapsed="false">
      <c r="A42" s="3" t="n">
        <v>29</v>
      </c>
      <c r="B42" s="28"/>
      <c r="C42" s="31"/>
      <c r="D42" s="9"/>
      <c r="E42" s="15" t="n">
        <f aca="false">IFERROR(C42*$C$10,0)</f>
        <v>0</v>
      </c>
      <c r="F42" s="15" t="n">
        <f aca="false">IFERROR(D42/(1-$C$11),0)</f>
        <v>0</v>
      </c>
      <c r="G42" s="12" t="n">
        <f aca="false">E42+F42</f>
        <v>0</v>
      </c>
    </row>
    <row r="43" customFormat="false" ht="15" hidden="false" customHeight="true" outlineLevel="0" collapsed="false">
      <c r="A43" s="3" t="n">
        <v>30</v>
      </c>
      <c r="B43" s="28"/>
      <c r="C43" s="31"/>
      <c r="D43" s="9"/>
      <c r="E43" s="15" t="n">
        <f aca="false">IFERROR(C43*$C$10,0)</f>
        <v>0</v>
      </c>
      <c r="F43" s="15" t="n">
        <f aca="false">IFERROR(D43/(1-$C$11),0)</f>
        <v>0</v>
      </c>
      <c r="G43" s="12" t="n">
        <f aca="false">E43+F43</f>
        <v>0</v>
      </c>
    </row>
    <row r="44" customFormat="false" ht="15" hidden="false" customHeight="true" outlineLevel="0" collapsed="false">
      <c r="A44" s="3" t="n">
        <v>31</v>
      </c>
      <c r="B44" s="28"/>
      <c r="C44" s="31"/>
      <c r="D44" s="9"/>
      <c r="E44" s="15" t="n">
        <f aca="false">IFERROR(C44*$C$10,0)</f>
        <v>0</v>
      </c>
      <c r="F44" s="15" t="n">
        <f aca="false">IFERROR(D44/(1-$C$11),0)</f>
        <v>0</v>
      </c>
      <c r="G44" s="12" t="n">
        <f aca="false">E44+F44</f>
        <v>0</v>
      </c>
    </row>
    <row r="45" customFormat="false" ht="15" hidden="false" customHeight="true" outlineLevel="0" collapsed="false">
      <c r="A45" s="3" t="n">
        <v>32</v>
      </c>
      <c r="B45" s="28"/>
      <c r="C45" s="31"/>
      <c r="D45" s="9"/>
      <c r="E45" s="15" t="n">
        <f aca="false">IFERROR(C45*$C$10,0)</f>
        <v>0</v>
      </c>
      <c r="F45" s="15" t="n">
        <f aca="false">IFERROR(D45/(1-$C$11),0)</f>
        <v>0</v>
      </c>
      <c r="G45" s="12" t="n">
        <f aca="false">E45+F45</f>
        <v>0</v>
      </c>
    </row>
    <row r="46" customFormat="false" ht="15" hidden="false" customHeight="true" outlineLevel="0" collapsed="false">
      <c r="A46" s="3" t="n">
        <v>33</v>
      </c>
      <c r="B46" s="28"/>
      <c r="C46" s="31"/>
      <c r="D46" s="9"/>
      <c r="E46" s="15" t="n">
        <f aca="false">IFERROR(C46*$C$10,0)</f>
        <v>0</v>
      </c>
      <c r="F46" s="15" t="n">
        <f aca="false">IFERROR(D46/(1-$C$11),0)</f>
        <v>0</v>
      </c>
      <c r="G46" s="12" t="n">
        <f aca="false">E46+F46</f>
        <v>0</v>
      </c>
    </row>
    <row r="47" customFormat="false" ht="15" hidden="false" customHeight="true" outlineLevel="0" collapsed="false">
      <c r="A47" s="3" t="n">
        <v>34</v>
      </c>
      <c r="B47" s="28"/>
      <c r="C47" s="31"/>
      <c r="D47" s="9"/>
      <c r="E47" s="15" t="n">
        <f aca="false">IFERROR(C47*$C$10,0)</f>
        <v>0</v>
      </c>
      <c r="F47" s="15" t="n">
        <f aca="false">IFERROR(D47/(1-$C$11),0)</f>
        <v>0</v>
      </c>
      <c r="G47" s="12" t="n">
        <f aca="false">E47+F47</f>
        <v>0</v>
      </c>
    </row>
    <row r="48" customFormat="false" ht="15" hidden="false" customHeight="true" outlineLevel="0" collapsed="false">
      <c r="A48" s="3" t="n">
        <v>35</v>
      </c>
      <c r="B48" s="28"/>
      <c r="C48" s="31"/>
      <c r="D48" s="9"/>
      <c r="E48" s="15" t="n">
        <f aca="false">IFERROR(C48*$C$10,0)</f>
        <v>0</v>
      </c>
      <c r="F48" s="15" t="n">
        <f aca="false">IFERROR(D48/(1-$C$11),0)</f>
        <v>0</v>
      </c>
      <c r="G48" s="12" t="n">
        <f aca="false">E48+F48</f>
        <v>0</v>
      </c>
    </row>
    <row r="49" customFormat="false" ht="15" hidden="false" customHeight="true" outlineLevel="0" collapsed="false">
      <c r="A49" s="3" t="n">
        <v>36</v>
      </c>
      <c r="B49" s="28"/>
      <c r="C49" s="31"/>
      <c r="D49" s="9"/>
      <c r="E49" s="15" t="n">
        <f aca="false">IFERROR(C49*$C$10,0)</f>
        <v>0</v>
      </c>
      <c r="F49" s="15" t="n">
        <f aca="false">IFERROR(D49/(1-$C$11),0)</f>
        <v>0</v>
      </c>
      <c r="G49" s="12" t="n">
        <f aca="false">E49+F49</f>
        <v>0</v>
      </c>
    </row>
    <row r="50" customFormat="false" ht="15" hidden="false" customHeight="true" outlineLevel="0" collapsed="false">
      <c r="A50" s="3" t="n">
        <v>37</v>
      </c>
      <c r="B50" s="28"/>
      <c r="C50" s="31"/>
      <c r="D50" s="9"/>
      <c r="E50" s="15" t="n">
        <f aca="false">IFERROR(C50*$C$10,0)</f>
        <v>0</v>
      </c>
      <c r="F50" s="15" t="n">
        <f aca="false">IFERROR(D50/(1-$C$11),0)</f>
        <v>0</v>
      </c>
      <c r="G50" s="12" t="n">
        <f aca="false">E50+F50</f>
        <v>0</v>
      </c>
    </row>
    <row r="51" customFormat="false" ht="15" hidden="false" customHeight="true" outlineLevel="0" collapsed="false">
      <c r="A51" s="3" t="n">
        <v>38</v>
      </c>
      <c r="B51" s="28"/>
      <c r="C51" s="31"/>
      <c r="D51" s="9"/>
      <c r="E51" s="15" t="n">
        <f aca="false">IFERROR(C51*$C$10,0)</f>
        <v>0</v>
      </c>
      <c r="F51" s="15" t="n">
        <f aca="false">IFERROR(D51/(1-$C$11),0)</f>
        <v>0</v>
      </c>
      <c r="G51" s="12" t="n">
        <f aca="false">E51+F51</f>
        <v>0</v>
      </c>
    </row>
    <row r="52" customFormat="false" ht="15" hidden="false" customHeight="true" outlineLevel="0" collapsed="false">
      <c r="A52" s="3" t="n">
        <v>39</v>
      </c>
      <c r="B52" s="28"/>
      <c r="C52" s="31"/>
      <c r="D52" s="9"/>
      <c r="E52" s="15" t="n">
        <f aca="false">IFERROR(C52*$C$10,0)</f>
        <v>0</v>
      </c>
      <c r="F52" s="15" t="n">
        <f aca="false">IFERROR(D52/(1-$C$11),0)</f>
        <v>0</v>
      </c>
      <c r="G52" s="12" t="n">
        <f aca="false">E52+F52</f>
        <v>0</v>
      </c>
    </row>
    <row r="53" customFormat="false" ht="15" hidden="false" customHeight="true" outlineLevel="0" collapsed="false">
      <c r="A53" s="3" t="n">
        <v>40</v>
      </c>
      <c r="B53" s="28"/>
      <c r="C53" s="31"/>
      <c r="D53" s="9"/>
      <c r="E53" s="15" t="n">
        <f aca="false">IFERROR(C53*$C$10,0)</f>
        <v>0</v>
      </c>
      <c r="F53" s="15" t="n">
        <f aca="false">IFERROR(D53/(1-$C$11),0)</f>
        <v>0</v>
      </c>
      <c r="G53" s="12" t="n">
        <f aca="false">E53+F53</f>
        <v>0</v>
      </c>
    </row>
    <row r="55" customFormat="false" ht="15" hidden="false" customHeight="true" outlineLevel="0" collapsed="false">
      <c r="B55" s="3" t="s">
        <v>163</v>
      </c>
    </row>
    <row r="57" customFormat="false" ht="15" hidden="false" customHeight="false" outlineLevel="0" collapsed="false">
      <c r="B57" s="22" t="s">
        <v>164</v>
      </c>
    </row>
    <row r="58" customFormat="false" ht="15" hidden="false" customHeight="false" outlineLevel="0" collapsed="false">
      <c r="B58" s="23" t="s">
        <v>165</v>
      </c>
    </row>
    <row r="59" customFormat="false" ht="15" hidden="false" customHeight="false" outlineLevel="0" collapsed="false">
      <c r="B59" s="23" t="s">
        <v>166</v>
      </c>
    </row>
    <row r="60" customFormat="false" ht="15" hidden="false" customHeight="false" outlineLevel="0" collapsed="false">
      <c r="B60" s="23" t="s">
        <v>167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40"/>
    <col collapsed="false" customWidth="true" hidden="false" outlineLevel="0" max="3" min="3" style="1" width="22"/>
    <col collapsed="false" customWidth="true" hidden="false" outlineLevel="0" max="11" min="4" style="1" width="9"/>
  </cols>
  <sheetData>
    <row r="1" customFormat="false" ht="18" hidden="false" customHeight="true" outlineLevel="0" collapsed="false">
      <c r="A1" s="2" t="s">
        <v>168</v>
      </c>
    </row>
    <row r="2" customFormat="false" ht="15" hidden="false" customHeight="true" outlineLevel="0" collapsed="false">
      <c r="A2" s="3" t="s">
        <v>169</v>
      </c>
    </row>
    <row r="4" customFormat="false" ht="15" hidden="false" customHeight="true" outlineLevel="0" collapsed="false">
      <c r="A4" s="4" t="s">
        <v>28</v>
      </c>
    </row>
    <row r="5" customFormat="false" ht="15" hidden="false" customHeight="true" outlineLevel="0" collapsed="false">
      <c r="A5" s="3" t="s">
        <v>29</v>
      </c>
    </row>
    <row r="6" customFormat="false" ht="15" hidden="false" customHeight="true" outlineLevel="0" collapsed="false">
      <c r="A6" s="3" t="s">
        <v>30</v>
      </c>
    </row>
    <row r="7" customFormat="false" ht="15" hidden="false" customHeight="true" outlineLevel="0" collapsed="false">
      <c r="A7" s="3" t="s">
        <v>31</v>
      </c>
    </row>
    <row r="9" customFormat="false" ht="19.5" hidden="false" customHeight="true" outlineLevel="0" collapsed="false">
      <c r="A9" s="6" t="s">
        <v>156</v>
      </c>
      <c r="B9" s="7" t="s">
        <v>170</v>
      </c>
      <c r="C9" s="7" t="s">
        <v>171</v>
      </c>
      <c r="D9" s="7" t="s">
        <v>172</v>
      </c>
      <c r="E9" s="7" t="s">
        <v>173</v>
      </c>
      <c r="F9" s="7" t="s">
        <v>174</v>
      </c>
      <c r="G9" s="7" t="s">
        <v>175</v>
      </c>
      <c r="H9" s="7" t="s">
        <v>176</v>
      </c>
      <c r="I9" s="7" t="s">
        <v>177</v>
      </c>
      <c r="J9" s="7" t="s">
        <v>178</v>
      </c>
      <c r="K9" s="7" t="s">
        <v>179</v>
      </c>
    </row>
    <row r="10" customFormat="false" ht="15" hidden="false" customHeight="true" outlineLevel="0" collapsed="false">
      <c r="A10" s="11" t="n">
        <v>1</v>
      </c>
      <c r="B10" s="5" t="s">
        <v>180</v>
      </c>
      <c r="C10" s="32" t="s">
        <v>181</v>
      </c>
      <c r="D10" s="28"/>
      <c r="E10" s="28"/>
      <c r="F10" s="28"/>
      <c r="G10" s="28"/>
      <c r="H10" s="28"/>
      <c r="I10" s="28"/>
      <c r="J10" s="28"/>
      <c r="K10" s="28"/>
    </row>
    <row r="11" customFormat="false" ht="15" hidden="false" customHeight="true" outlineLevel="0" collapsed="false">
      <c r="A11" s="11" t="n">
        <v>2</v>
      </c>
      <c r="B11" s="5" t="s">
        <v>182</v>
      </c>
      <c r="C11" s="32" t="s">
        <v>183</v>
      </c>
      <c r="D11" s="28"/>
      <c r="E11" s="28"/>
      <c r="F11" s="28"/>
      <c r="G11" s="28"/>
      <c r="H11" s="28"/>
      <c r="I11" s="28"/>
      <c r="J11" s="28"/>
      <c r="K11" s="28"/>
    </row>
    <row r="12" customFormat="false" ht="15" hidden="false" customHeight="true" outlineLevel="0" collapsed="false">
      <c r="A12" s="11" t="n">
        <v>3</v>
      </c>
      <c r="B12" s="5" t="s">
        <v>184</v>
      </c>
      <c r="C12" s="32" t="s">
        <v>185</v>
      </c>
      <c r="D12" s="28"/>
      <c r="E12" s="28"/>
      <c r="F12" s="28"/>
      <c r="G12" s="28"/>
      <c r="H12" s="28"/>
      <c r="I12" s="28"/>
      <c r="J12" s="28"/>
      <c r="K12" s="28"/>
    </row>
    <row r="13" customFormat="false" ht="15" hidden="false" customHeight="true" outlineLevel="0" collapsed="false">
      <c r="A13" s="11" t="n">
        <v>4</v>
      </c>
      <c r="B13" s="5" t="s">
        <v>186</v>
      </c>
      <c r="C13" s="32" t="s">
        <v>187</v>
      </c>
      <c r="D13" s="28"/>
      <c r="E13" s="28"/>
      <c r="F13" s="28"/>
      <c r="G13" s="28"/>
      <c r="H13" s="28"/>
      <c r="I13" s="28"/>
      <c r="J13" s="28"/>
      <c r="K13" s="28"/>
    </row>
    <row r="14" customFormat="false" ht="15" hidden="false" customHeight="true" outlineLevel="0" collapsed="false">
      <c r="A14" s="11" t="n">
        <v>5</v>
      </c>
      <c r="B14" s="5" t="s">
        <v>188</v>
      </c>
      <c r="C14" s="32" t="s">
        <v>189</v>
      </c>
      <c r="D14" s="28"/>
      <c r="E14" s="28"/>
      <c r="F14" s="28"/>
      <c r="G14" s="28"/>
      <c r="H14" s="28"/>
      <c r="I14" s="28"/>
      <c r="J14" s="28"/>
      <c r="K14" s="28"/>
    </row>
    <row r="15" customFormat="false" ht="15" hidden="false" customHeight="true" outlineLevel="0" collapsed="false">
      <c r="A15" s="11" t="n">
        <v>6</v>
      </c>
      <c r="B15" s="5" t="s">
        <v>190</v>
      </c>
      <c r="C15" s="32" t="s">
        <v>191</v>
      </c>
      <c r="D15" s="28"/>
      <c r="E15" s="28"/>
      <c r="F15" s="28"/>
      <c r="G15" s="28"/>
      <c r="H15" s="28"/>
      <c r="I15" s="28"/>
      <c r="J15" s="28"/>
      <c r="K15" s="28"/>
    </row>
    <row r="16" customFormat="false" ht="15" hidden="false" customHeight="true" outlineLevel="0" collapsed="false">
      <c r="A16" s="11" t="n">
        <v>7</v>
      </c>
      <c r="B16" s="5" t="s">
        <v>192</v>
      </c>
      <c r="C16" s="32" t="s">
        <v>193</v>
      </c>
      <c r="D16" s="28"/>
      <c r="E16" s="28"/>
      <c r="F16" s="28"/>
      <c r="G16" s="28"/>
      <c r="H16" s="28"/>
      <c r="I16" s="28"/>
      <c r="J16" s="28"/>
      <c r="K16" s="28"/>
    </row>
    <row r="17" customFormat="false" ht="15" hidden="false" customHeight="true" outlineLevel="0" collapsed="false">
      <c r="A17" s="11" t="n">
        <v>8</v>
      </c>
      <c r="B17" s="5" t="s">
        <v>194</v>
      </c>
      <c r="C17" s="32" t="s">
        <v>195</v>
      </c>
      <c r="D17" s="28"/>
      <c r="E17" s="28"/>
      <c r="F17" s="28"/>
      <c r="G17" s="28"/>
      <c r="H17" s="28"/>
      <c r="I17" s="28"/>
      <c r="J17" s="28"/>
      <c r="K17" s="28"/>
    </row>
    <row r="18" customFormat="false" ht="15" hidden="false" customHeight="true" outlineLevel="0" collapsed="false">
      <c r="A18" s="11" t="n">
        <v>9</v>
      </c>
      <c r="B18" s="5" t="s">
        <v>196</v>
      </c>
      <c r="C18" s="32" t="s">
        <v>197</v>
      </c>
      <c r="D18" s="28"/>
      <c r="E18" s="28"/>
      <c r="F18" s="28"/>
      <c r="G18" s="28"/>
      <c r="H18" s="28"/>
      <c r="I18" s="28"/>
      <c r="J18" s="28"/>
      <c r="K18" s="28"/>
    </row>
    <row r="21" customFormat="false" ht="15" hidden="false" customHeight="true" outlineLevel="0" collapsed="false">
      <c r="B21" s="3" t="s">
        <v>198</v>
      </c>
    </row>
    <row r="22" customFormat="false" ht="15" hidden="false" customHeight="true" outlineLevel="0" collapsed="false">
      <c r="B22" s="3" t="s">
        <v>199</v>
      </c>
    </row>
    <row r="23" customFormat="false" ht="15" hidden="false" customHeight="true" outlineLevel="0" collapsed="false">
      <c r="B23" s="3" t="s">
        <v>200</v>
      </c>
    </row>
    <row r="24" customFormat="false" ht="15" hidden="false" customHeight="true" outlineLevel="0" collapsed="false">
      <c r="B24" s="3" t="s">
        <v>201</v>
      </c>
    </row>
    <row r="25" customFormat="false" ht="15" hidden="false" customHeight="true" outlineLevel="0" collapsed="false">
      <c r="B25" s="3" t="s">
        <v>202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2026-10-08T00:32:12Z</dcterms:created>
  <dc:creator>openpyxl</dc:creator>
  <dc:description/>
  <dc:language>en-US</dc:language>
  <cp:lastModifiedBy/>
  <dcterms:modified xsi:type="dcterms:W3CDTF">2026-10-08T00:36:29Z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